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760" activeTab="2"/>
  </bookViews>
  <sheets>
    <sheet name="Tim mach" sheetId="1" r:id="rId1"/>
    <sheet name="Ho hap" sheetId="2" r:id="rId2"/>
    <sheet name="XQ" sheetId="3" r:id="rId3"/>
  </sheets>
  <definedNames>
    <definedName name="_xlnm.Print_Titles" localSheetId="1">'Ho hap'!$5:$5</definedName>
    <definedName name="_xlnm.Print_Titles" localSheetId="0">'Tim mach'!$4:$4</definedName>
    <definedName name="_xlnm.Print_Titles" localSheetId="2">'XQ'!$4:$4</definedName>
  </definedNames>
  <calcPr fullCalcOnLoad="1"/>
</workbook>
</file>

<file path=xl/sharedStrings.xml><?xml version="1.0" encoding="utf-8"?>
<sst xmlns="http://schemas.openxmlformats.org/spreadsheetml/2006/main" count="303" uniqueCount="178">
  <si>
    <r>
      <t xml:space="preserve">TÊN DỊCH VỤ : ĐIỀU TRỊ SUY TĨNH MẠCH BẰNG LASER NỘI MẠCH 
                  </t>
    </r>
    <r>
      <rPr>
        <b/>
        <i/>
        <sz val="12"/>
        <color indexed="8"/>
        <rFont val="Times New Roman"/>
        <family val="1"/>
      </rPr>
      <t>(Chưa bao gồm bộ dụng cụ mở mạch máu và ống thông điều trị laser)</t>
    </r>
  </si>
  <si>
    <t>STT</t>
  </si>
  <si>
    <t>NỘI DUNG</t>
  </si>
  <si>
    <t xml:space="preserve">Đơn vị tính
 </t>
  </si>
  <si>
    <t>Định
 mức</t>
  </si>
  <si>
    <t>I</t>
  </si>
  <si>
    <t>Hoá chất, vật tư tiêu hao để thực hiện dich vụ</t>
  </si>
  <si>
    <t>Nhóm Thuốc (gây tê, gây mê…)</t>
  </si>
  <si>
    <t>Lidocain 2% 10ml</t>
  </si>
  <si>
    <t>ống</t>
  </si>
  <si>
    <t>Natri clorid 0,9% 1000ml</t>
  </si>
  <si>
    <t>chai</t>
  </si>
  <si>
    <t xml:space="preserve">Natri clorid  0,9%  500ml      </t>
  </si>
  <si>
    <t>Chai</t>
  </si>
  <si>
    <t>Adrenaline 1mg/1ml</t>
  </si>
  <si>
    <t>Midazolam 5mg/1ml</t>
  </si>
  <si>
    <t>Lọ</t>
  </si>
  <si>
    <t>Heparin 25000UI/5ml</t>
  </si>
  <si>
    <t>ml</t>
  </si>
  <si>
    <t>Bicarbonate sodium 8,4% 10ml</t>
  </si>
  <si>
    <t>Nhóm Hóa chất, vật tư tiêu hao</t>
  </si>
  <si>
    <t>PVP Iodine 10% 100ml</t>
  </si>
  <si>
    <t>Dung dịch khử khuẩn dụng cụ 1 (Ortho-Phathaladehyde 0,55%)</t>
  </si>
  <si>
    <t>Ca</t>
  </si>
  <si>
    <t>Dung dịch khử khuẩn tay chứa cồn</t>
  </si>
  <si>
    <t>Cồn sát khuẩn 70 độ (500ml)</t>
  </si>
  <si>
    <t>Dây truyền huyết thanh</t>
  </si>
  <si>
    <t>cái</t>
  </si>
  <si>
    <t>Kim Catheter Loại 1</t>
  </si>
  <si>
    <t>Cái</t>
  </si>
  <si>
    <t>Kim tiêm nhựa</t>
  </si>
  <si>
    <t>Lưỡi dao mổ</t>
  </si>
  <si>
    <t>Bơm tiêm 10ml</t>
  </si>
  <si>
    <t>Bơm tiêm nhựa 5ml</t>
  </si>
  <si>
    <t>Túi camera</t>
  </si>
  <si>
    <t>Túi bọc máy vi phẫu</t>
  </si>
  <si>
    <t>Băng dính lụa 5cmx9,1m</t>
  </si>
  <si>
    <t>cuộn</t>
  </si>
  <si>
    <t>Băng keo chun 8cm x4,5m</t>
  </si>
  <si>
    <t>mét</t>
  </si>
  <si>
    <t>Gạc phẫu thuật 7cmx11cmx12L (gạc N1)</t>
  </si>
  <si>
    <t>túi</t>
  </si>
  <si>
    <t>Găng mổ</t>
  </si>
  <si>
    <t>đôi</t>
  </si>
  <si>
    <t>Găng khám</t>
  </si>
  <si>
    <t>Mũ giấy</t>
  </si>
  <si>
    <t>Khẩu trang giấy dây buộc</t>
  </si>
  <si>
    <t>Ủng giấy</t>
  </si>
  <si>
    <t>bộ</t>
  </si>
  <si>
    <t>Áo phẫu thuật cỡ XL (VK)</t>
  </si>
  <si>
    <t>chiếc</t>
  </si>
  <si>
    <t>Bộ khăn chụp mạch L3</t>
  </si>
  <si>
    <t>Past siêu âm</t>
  </si>
  <si>
    <t>kg</t>
  </si>
  <si>
    <t>Điện cực dán</t>
  </si>
  <si>
    <t>Bông tiêm 2x2 cm</t>
  </si>
  <si>
    <t>Chỉ Safil 3/0</t>
  </si>
  <si>
    <t>sợi</t>
  </si>
  <si>
    <t>Chỉ Surgipro 3/0 VP 522X</t>
  </si>
  <si>
    <t>Bộ bát đựng dịch (2 năm)</t>
  </si>
  <si>
    <t>Bộ</t>
  </si>
  <si>
    <t>Nhóm Vật tư thay thế</t>
  </si>
  <si>
    <t>Chi phí đầu dò máy siêu âm/ 1000BN</t>
  </si>
  <si>
    <t>Văn phòng phẩm</t>
  </si>
  <si>
    <t xml:space="preserve">Giấy in kết quả </t>
  </si>
  <si>
    <t>tờ</t>
  </si>
  <si>
    <t>Đĩa CD ghi kết quả siêu âm</t>
  </si>
  <si>
    <t>ca</t>
  </si>
  <si>
    <t>II</t>
  </si>
  <si>
    <t>Điện, nước và hậu cần khác</t>
  </si>
  <si>
    <t xml:space="preserve">Tiêu hao điện </t>
  </si>
  <si>
    <t>Kw/h</t>
  </si>
  <si>
    <t xml:space="preserve">Tiêu hao nước </t>
  </si>
  <si>
    <t>m3</t>
  </si>
  <si>
    <t>Chi phí hấp bộ dụng cụ, đồ vải</t>
  </si>
  <si>
    <t>lần</t>
  </si>
  <si>
    <t>Xử lý rác thải sinh hoạt</t>
  </si>
  <si>
    <t>Xử lý rác thải y tế</t>
  </si>
  <si>
    <t>Dung dịch khử khuẩn bề mặt</t>
  </si>
  <si>
    <t>Vệ sinh buồng bệnh</t>
  </si>
  <si>
    <t>ngày</t>
  </si>
  <si>
    <t>III</t>
  </si>
  <si>
    <t>Duy tu bảo dưỡng TTB trực tiếp</t>
  </si>
  <si>
    <t>Trang thiết bị trực tiếp và thiết bị phụ trợ</t>
  </si>
  <si>
    <t>2-3% nguyên giá/1năm/bình quân số ca</t>
  </si>
  <si>
    <t>Chi phí bảo dưỡng cơ sở hạ tầng</t>
  </si>
  <si>
    <t>1% chi phí xây dựng/số ca trong năm</t>
  </si>
  <si>
    <t>TÊN DỊCH VỤ : DẪN LƯU MÀNG PHỔI, Ổ ÁP XE PHỔI DƯỚI HƯỚNG DẪN CỦA SIÊU ÂM</t>
  </si>
  <si>
    <t>Lidocain 2% 2ml</t>
  </si>
  <si>
    <t>Atropin 0,25mg/1ml</t>
  </si>
  <si>
    <t xml:space="preserve">Natri clorid  0,9%  500ml   </t>
  </si>
  <si>
    <t>Nước cất  5ml</t>
  </si>
  <si>
    <t>Troca màng phổi các cỡ</t>
  </si>
  <si>
    <t>sonde</t>
  </si>
  <si>
    <t>Past siêu âm (Gel điện cực)</t>
  </si>
  <si>
    <t>Khăn giấy</t>
  </si>
  <si>
    <t>Hộp</t>
  </si>
  <si>
    <t>Bơm tiêm nhựa 20ml</t>
  </si>
  <si>
    <t>Bơm tiêm nhựa 50 cho BTĐ</t>
  </si>
  <si>
    <t>Chỉ Polysorb 2/0</t>
  </si>
  <si>
    <t>Sợi</t>
  </si>
  <si>
    <t>Bình dẫn lưu nhựa</t>
  </si>
  <si>
    <t>bình</t>
  </si>
  <si>
    <t>Dây dẫn lưu màng phổi</t>
  </si>
  <si>
    <t>Găng mổ tiệt trùng</t>
  </si>
  <si>
    <t>Gạc phẫu thuật 7cmx11cmx12L</t>
  </si>
  <si>
    <t>miếng</t>
  </si>
  <si>
    <t>Cồn iod 1% (Chai 500ml)</t>
  </si>
  <si>
    <t>Cồn sát khuẩn 70 độ</t>
  </si>
  <si>
    <t>Dung dịch khử khuẩn tay chứa cồn (SDS handrub)</t>
  </si>
  <si>
    <t>Dung dịch khử khuẩn tẩy rửa có chứa enzyme (Anisyme DD1)</t>
  </si>
  <si>
    <t>Băng vết mổ 150mmx90mm</t>
  </si>
  <si>
    <t>Bông mỡ</t>
  </si>
  <si>
    <t>gr</t>
  </si>
  <si>
    <t xml:space="preserve">Chi phí đầu dò máy siêu âm </t>
  </si>
  <si>
    <t>Khác</t>
  </si>
  <si>
    <t xml:space="preserve">Quần áo mổ cộc </t>
  </si>
  <si>
    <t>Quần áo bệnh nhân</t>
  </si>
  <si>
    <t>Quần áo nhân viên</t>
  </si>
  <si>
    <t>Giấy in kết quả</t>
  </si>
  <si>
    <t>Điện, nước và chi phí hậu cần khác</t>
  </si>
  <si>
    <t>Chi phí hấp bộ dụng cụ</t>
  </si>
  <si>
    <t>2-3% nguyên giá/1năm/BQ số ca</t>
  </si>
  <si>
    <t>1% chi phí XD/số ca trong năm</t>
  </si>
  <si>
    <t xml:space="preserve">Tên dịch vụ: Can thiệp khác dưới hướng dẫn của CT Scanner </t>
  </si>
  <si>
    <t>Đơn vị tính</t>
  </si>
  <si>
    <t>Số lượng</t>
  </si>
  <si>
    <t xml:space="preserve">Hóa chất, vật tư tiêu hao để thực hiện dịch vụ </t>
  </si>
  <si>
    <t>Băng cuộn</t>
  </si>
  <si>
    <t>Cuộn</t>
  </si>
  <si>
    <t>Đôi</t>
  </si>
  <si>
    <t>Khẩu trang</t>
  </si>
  <si>
    <t>Bông,băng dính</t>
  </si>
  <si>
    <t xml:space="preserve">Cuộn </t>
  </si>
  <si>
    <t>Thuốc Solumedrol</t>
  </si>
  <si>
    <t>Kim luồn</t>
  </si>
  <si>
    <t>Kim lấy thuốc</t>
  </si>
  <si>
    <t>Chiếc</t>
  </si>
  <si>
    <t>Bơm tiêm 5ml</t>
  </si>
  <si>
    <t>Bơm tiêm 20ml</t>
  </si>
  <si>
    <t>Khóa ba chạc</t>
  </si>
  <si>
    <t>Tiền mê (Midazolam 5mg)</t>
  </si>
  <si>
    <t>Ống</t>
  </si>
  <si>
    <t>Giảm đau (Perfalgal 1g)</t>
  </si>
  <si>
    <t>Ống đựng bệnh phẩm</t>
  </si>
  <si>
    <t>Gạc N1 Túi 10 miếng</t>
  </si>
  <si>
    <t>Túi</t>
  </si>
  <si>
    <t>Osite53x70mm</t>
  </si>
  <si>
    <t>Miếng</t>
  </si>
  <si>
    <t>Wokadine 100ml</t>
  </si>
  <si>
    <t>Natriclorua 0.9% * 500ml</t>
  </si>
  <si>
    <t>Cồn</t>
  </si>
  <si>
    <t>Ml</t>
  </si>
  <si>
    <t>Cidex</t>
  </si>
  <si>
    <t>Quần áo nhân viên y tế</t>
  </si>
  <si>
    <t>Mũ</t>
  </si>
  <si>
    <t>Dung dịch rửa tay</t>
  </si>
  <si>
    <t>Phí đọc liều kế</t>
  </si>
  <si>
    <t>Lần</t>
  </si>
  <si>
    <t>Kiểm định phóng xạ</t>
  </si>
  <si>
    <t>Bút phóng xạ</t>
  </si>
  <si>
    <t xml:space="preserve">Bộ áo chì </t>
  </si>
  <si>
    <t>Giấy đọc phim</t>
  </si>
  <si>
    <t>Tờ</t>
  </si>
  <si>
    <t>Bao đựng Fim</t>
  </si>
  <si>
    <t>Fim 35x43</t>
  </si>
  <si>
    <t>Toan trải bàn dụng cụ 140x200cm</t>
  </si>
  <si>
    <t>Toan miếng đơn có lỗ hình chữ nhật 10x15cm</t>
  </si>
  <si>
    <t>Áo phẫu thuật cỡ XL</t>
  </si>
  <si>
    <t xml:space="preserve">Thay bóng CT </t>
  </si>
  <si>
    <t>Thuốc cản quang (Xenetic 300mg 50ml)</t>
  </si>
  <si>
    <t xml:space="preserve">Tiền điện </t>
  </si>
  <si>
    <t>Kw</t>
  </si>
  <si>
    <t xml:space="preserve">Tiền nước </t>
  </si>
  <si>
    <r>
      <t>M</t>
    </r>
    <r>
      <rPr>
        <vertAlign val="superscript"/>
        <sz val="13"/>
        <rFont val="Times New Roman"/>
        <family val="1"/>
      </rPr>
      <t>3</t>
    </r>
  </si>
  <si>
    <t>Chi phí giặt, hấp và khử khuẩn quần áo, khử khuẩn máy, rác thải, chất thải</t>
  </si>
  <si>
    <t>Chi phí duy tu bảo dưỡng TTB, thay thế công cụ, dụng cụ</t>
  </si>
  <si>
    <t>Phụ lục IV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</si>
</sst>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#,##0.00000"/>
    <numFmt numFmtId="168" formatCode="0.0000"/>
    <numFmt numFmtId="169" formatCode="#,##0.000"/>
    <numFmt numFmtId="170" formatCode="#,##0.0000"/>
    <numFmt numFmtId="171" formatCode="0.000000"/>
    <numFmt numFmtId="172" formatCode="0.00000"/>
  </numFmts>
  <fonts count="38"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sz val="10"/>
      <name val="VNI-Times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2" borderId="0" applyNumberFormat="0" applyBorder="0" applyAlignment="0" applyProtection="0"/>
    <xf numFmtId="0" fontId="27" fillId="17" borderId="0" applyNumberFormat="0" applyBorder="0" applyAlignment="0" applyProtection="0"/>
    <xf numFmtId="0" fontId="31" fillId="9" borderId="1" applyNumberFormat="0" applyAlignment="0" applyProtection="0"/>
    <xf numFmtId="0" fontId="33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3" borderId="1" applyNumberFormat="0" applyAlignment="0" applyProtection="0"/>
    <xf numFmtId="0" fontId="32" fillId="0" borderId="6" applyNumberFormat="0" applyFill="0" applyAlignment="0" applyProtection="0"/>
    <xf numFmtId="0" fontId="28" fillId="1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5" borderId="7" applyNumberFormat="0" applyFont="0" applyAlignment="0" applyProtection="0"/>
    <xf numFmtId="0" fontId="30" fillId="9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9" fillId="0" borderId="12" xfId="64" applyFont="1" applyBorder="1">
      <alignment/>
      <protection/>
    </xf>
    <xf numFmtId="0" fontId="8" fillId="0" borderId="12" xfId="64" applyFont="1" applyFill="1" applyBorder="1" applyAlignment="1">
      <alignment horizontal="left" vertical="center" wrapText="1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10" fillId="0" borderId="13" xfId="63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/>
    </xf>
    <xf numFmtId="0" fontId="10" fillId="0" borderId="13" xfId="62" applyFont="1" applyFill="1" applyBorder="1" applyAlignment="1">
      <alignment horizontal="center" vertical="center"/>
      <protection/>
    </xf>
    <xf numFmtId="1" fontId="10" fillId="0" borderId="13" xfId="63" applyNumberFormat="1" applyFont="1" applyFill="1" applyBorder="1" applyAlignment="1">
      <alignment horizontal="center" vertical="center"/>
      <protection/>
    </xf>
    <xf numFmtId="2" fontId="11" fillId="0" borderId="13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3" xfId="64" applyFont="1" applyBorder="1">
      <alignment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13" xfId="62" applyFont="1" applyFill="1" applyBorder="1" applyAlignment="1">
      <alignment vertical="center"/>
      <protection/>
    </xf>
    <xf numFmtId="0" fontId="11" fillId="0" borderId="13" xfId="62" applyFont="1" applyFill="1" applyBorder="1" applyAlignment="1">
      <alignment horizontal="center" vertical="center"/>
      <protection/>
    </xf>
    <xf numFmtId="1" fontId="11" fillId="0" borderId="13" xfId="63" applyNumberFormat="1" applyFont="1" applyFill="1" applyBorder="1" applyAlignment="1">
      <alignment horizontal="center" vertical="center"/>
      <protection/>
    </xf>
    <xf numFmtId="0" fontId="11" fillId="0" borderId="13" xfId="62" applyFont="1" applyFill="1" applyBorder="1" applyAlignment="1">
      <alignment vertical="center" wrapText="1"/>
      <protection/>
    </xf>
    <xf numFmtId="2" fontId="11" fillId="0" borderId="13" xfId="58" applyNumberFormat="1" applyFont="1" applyFill="1" applyBorder="1" applyAlignment="1">
      <alignment vertical="center"/>
      <protection/>
    </xf>
    <xf numFmtId="2" fontId="11" fillId="0" borderId="13" xfId="58" applyNumberFormat="1" applyFont="1" applyFill="1" applyBorder="1" applyAlignment="1">
      <alignment horizontal="center" vertical="center"/>
      <protection/>
    </xf>
    <xf numFmtId="3" fontId="11" fillId="0" borderId="13" xfId="63" applyNumberFormat="1" applyFont="1" applyFill="1" applyBorder="1" applyAlignment="1">
      <alignment horizontal="center" vertical="center"/>
      <protection/>
    </xf>
    <xf numFmtId="164" fontId="11" fillId="0" borderId="13" xfId="63" applyNumberFormat="1" applyFont="1" applyFill="1" applyBorder="1" applyAlignment="1">
      <alignment horizontal="center" vertical="center"/>
      <protection/>
    </xf>
    <xf numFmtId="0" fontId="11" fillId="0" borderId="13" xfId="63" applyFont="1" applyFill="1" applyBorder="1">
      <alignment/>
      <protection/>
    </xf>
    <xf numFmtId="165" fontId="11" fillId="0" borderId="13" xfId="63" applyNumberFormat="1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/>
    </xf>
    <xf numFmtId="165" fontId="10" fillId="0" borderId="13" xfId="63" applyNumberFormat="1" applyFont="1" applyFill="1" applyBorder="1" applyAlignment="1">
      <alignment horizontal="center" vertical="center"/>
      <protection/>
    </xf>
    <xf numFmtId="3" fontId="11" fillId="0" borderId="13" xfId="62" applyNumberFormat="1" applyFont="1" applyFill="1" applyBorder="1" applyAlignment="1">
      <alignment horizontal="left" vertical="center" wrapText="1"/>
      <protection/>
    </xf>
    <xf numFmtId="1" fontId="11" fillId="0" borderId="13" xfId="62" applyNumberFormat="1" applyFont="1" applyFill="1" applyBorder="1" applyAlignment="1">
      <alignment horizontal="center" vertical="center"/>
      <protection/>
    </xf>
    <xf numFmtId="0" fontId="10" fillId="0" borderId="13" xfId="62" applyFont="1" applyFill="1" applyBorder="1" applyAlignment="1">
      <alignment vertical="center"/>
      <protection/>
    </xf>
    <xf numFmtId="0" fontId="10" fillId="0" borderId="13" xfId="60" applyFont="1" applyFill="1" applyBorder="1" applyAlignment="1">
      <alignment vertical="center"/>
      <protection/>
    </xf>
    <xf numFmtId="0" fontId="10" fillId="0" borderId="13" xfId="0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4" fontId="10" fillId="0" borderId="13" xfId="63" applyNumberFormat="1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166" fontId="11" fillId="0" borderId="13" xfId="64" applyNumberFormat="1" applyFont="1" applyFill="1" applyBorder="1" applyAlignment="1">
      <alignment horizontal="center" vertical="center"/>
      <protection/>
    </xf>
    <xf numFmtId="3" fontId="10" fillId="0" borderId="13" xfId="62" applyNumberFormat="1" applyFont="1" applyFill="1" applyBorder="1" applyAlignment="1">
      <alignment horizontal="left" vertical="center" wrapText="1"/>
      <protection/>
    </xf>
    <xf numFmtId="0" fontId="10" fillId="0" borderId="13" xfId="60" applyFont="1" applyFill="1" applyBorder="1" applyAlignment="1">
      <alignment horizontal="center" vertical="center"/>
      <protection/>
    </xf>
    <xf numFmtId="167" fontId="11" fillId="0" borderId="13" xfId="45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168" fontId="11" fillId="0" borderId="13" xfId="63" applyNumberFormat="1" applyFont="1" applyFill="1" applyBorder="1" applyAlignment="1">
      <alignment horizontal="center" vertical="center"/>
      <protection/>
    </xf>
    <xf numFmtId="1" fontId="10" fillId="0" borderId="13" xfId="60" applyNumberFormat="1" applyFont="1" applyFill="1" applyBorder="1" applyAlignment="1">
      <alignment horizontal="center" vertical="center"/>
      <protection/>
    </xf>
    <xf numFmtId="0" fontId="11" fillId="0" borderId="13" xfId="58" applyFont="1" applyFill="1" applyBorder="1" applyAlignment="1">
      <alignment vertical="center"/>
      <protection/>
    </xf>
    <xf numFmtId="165" fontId="11" fillId="0" borderId="13" xfId="64" applyNumberFormat="1" applyFont="1" applyFill="1" applyBorder="1" applyAlignment="1">
      <alignment horizontal="center" vertical="center"/>
      <protection/>
    </xf>
    <xf numFmtId="0" fontId="11" fillId="0" borderId="14" xfId="62" applyFont="1" applyFill="1" applyBorder="1" applyAlignment="1">
      <alignment horizontal="center" vertical="center"/>
      <protection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60" applyFont="1" applyFill="1" applyBorder="1" applyAlignment="1">
      <alignment horizontal="center" vertical="center"/>
      <protection/>
    </xf>
    <xf numFmtId="1" fontId="11" fillId="0" borderId="14" xfId="60" applyNumberFormat="1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/>
      <protection/>
    </xf>
    <xf numFmtId="0" fontId="11" fillId="0" borderId="12" xfId="58" applyFont="1" applyFill="1" applyBorder="1" applyAlignment="1">
      <alignment vertical="center"/>
      <protection/>
    </xf>
    <xf numFmtId="3" fontId="11" fillId="0" borderId="12" xfId="60" applyNumberFormat="1" applyFont="1" applyFill="1" applyBorder="1" applyAlignment="1">
      <alignment horizontal="center" vertical="center"/>
      <protection/>
    </xf>
    <xf numFmtId="0" fontId="11" fillId="0" borderId="13" xfId="64" applyFont="1" applyFill="1" applyBorder="1" applyAlignment="1">
      <alignment horizontal="center" vertical="center"/>
      <protection/>
    </xf>
    <xf numFmtId="0" fontId="11" fillId="0" borderId="13" xfId="58" applyFont="1" applyFill="1" applyBorder="1" applyAlignment="1">
      <alignment vertical="center" wrapText="1"/>
      <protection/>
    </xf>
    <xf numFmtId="9" fontId="11" fillId="0" borderId="13" xfId="58" applyNumberFormat="1" applyFont="1" applyFill="1" applyBorder="1" applyAlignment="1">
      <alignment horizontal="center" vertical="center"/>
      <protection/>
    </xf>
    <xf numFmtId="0" fontId="11" fillId="0" borderId="13" xfId="64" applyFont="1" applyFill="1" applyBorder="1" applyAlignment="1">
      <alignment vertical="center"/>
      <protection/>
    </xf>
    <xf numFmtId="3" fontId="11" fillId="0" borderId="13" xfId="64" applyNumberFormat="1" applyFont="1" applyFill="1" applyBorder="1" applyAlignment="1">
      <alignment horizontal="center" vertical="center"/>
      <protection/>
    </xf>
    <xf numFmtId="0" fontId="11" fillId="0" borderId="13" xfId="58" applyFont="1" applyFill="1" applyBorder="1" applyAlignment="1">
      <alignment horizontal="center" vertical="center"/>
      <protection/>
    </xf>
    <xf numFmtId="0" fontId="11" fillId="0" borderId="14" xfId="64" applyFont="1" applyFill="1" applyBorder="1" applyAlignment="1">
      <alignment horizontal="center" vertical="center"/>
      <protection/>
    </xf>
    <xf numFmtId="0" fontId="11" fillId="0" borderId="14" xfId="58" applyFont="1" applyFill="1" applyBorder="1" applyAlignment="1">
      <alignment vertical="center"/>
      <protection/>
    </xf>
    <xf numFmtId="0" fontId="11" fillId="0" borderId="14" xfId="58" applyFont="1" applyFill="1" applyBorder="1" applyAlignment="1">
      <alignment horizontal="center" vertical="center"/>
      <protection/>
    </xf>
    <xf numFmtId="165" fontId="11" fillId="0" borderId="14" xfId="64" applyNumberFormat="1" applyFont="1" applyFill="1" applyBorder="1" applyAlignment="1">
      <alignment horizontal="center" vertical="center"/>
      <protection/>
    </xf>
    <xf numFmtId="0" fontId="13" fillId="0" borderId="13" xfId="62" applyFont="1" applyFill="1" applyBorder="1" applyAlignment="1">
      <alignment horizontal="center" vertical="center"/>
      <protection/>
    </xf>
    <xf numFmtId="0" fontId="14" fillId="4" borderId="13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horizontal="center" vertical="center" wrapText="1"/>
    </xf>
    <xf numFmtId="169" fontId="15" fillId="0" borderId="13" xfId="64" applyNumberFormat="1" applyFont="1" applyFill="1" applyBorder="1" applyAlignment="1">
      <alignment horizontal="center" vertical="center"/>
      <protection/>
    </xf>
    <xf numFmtId="0" fontId="15" fillId="0" borderId="15" xfId="64" applyFont="1" applyFill="1" applyBorder="1" applyAlignment="1">
      <alignment horizontal="center" vertical="center"/>
      <protection/>
    </xf>
    <xf numFmtId="0" fontId="14" fillId="4" borderId="15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horizontal="center" vertical="center" wrapText="1"/>
    </xf>
    <xf numFmtId="169" fontId="15" fillId="0" borderId="15" xfId="64" applyNumberFormat="1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6" fillId="0" borderId="16" xfId="64" applyFont="1" applyFill="1" applyBorder="1" applyAlignment="1">
      <alignment horizontal="center" vertical="center" wrapText="1"/>
      <protection/>
    </xf>
    <xf numFmtId="164" fontId="4" fillId="0" borderId="11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16" fillId="0" borderId="10" xfId="60" applyFont="1" applyFill="1" applyBorder="1" applyAlignment="1">
      <alignment horizontal="center" vertical="center"/>
      <protection/>
    </xf>
    <xf numFmtId="0" fontId="16" fillId="0" borderId="11" xfId="63" applyFont="1" applyFill="1" applyBorder="1" applyAlignment="1">
      <alignment horizontal="center" vertical="center"/>
      <protection/>
    </xf>
    <xf numFmtId="0" fontId="16" fillId="0" borderId="12" xfId="60" applyFont="1" applyFill="1" applyBorder="1" applyAlignment="1">
      <alignment horizontal="center" vertical="center"/>
      <protection/>
    </xf>
    <xf numFmtId="0" fontId="19" fillId="0" borderId="12" xfId="64" applyFont="1" applyBorder="1">
      <alignment/>
      <protection/>
    </xf>
    <xf numFmtId="0" fontId="18" fillId="0" borderId="12" xfId="64" applyFont="1" applyFill="1" applyBorder="1" applyAlignment="1">
      <alignment horizontal="left" vertical="center" wrapText="1"/>
      <protection/>
    </xf>
    <xf numFmtId="0" fontId="14" fillId="0" borderId="13" xfId="63" applyFont="1" applyFill="1" applyBorder="1" applyAlignment="1">
      <alignment horizontal="center" vertical="center"/>
      <protection/>
    </xf>
    <xf numFmtId="0" fontId="14" fillId="0" borderId="13" xfId="63" applyFont="1" applyFill="1" applyBorder="1" applyAlignment="1">
      <alignment vertical="center"/>
      <protection/>
    </xf>
    <xf numFmtId="0" fontId="14" fillId="0" borderId="13" xfId="62" applyFont="1" applyFill="1" applyBorder="1" applyAlignment="1">
      <alignment horizontal="center" vertical="center"/>
      <protection/>
    </xf>
    <xf numFmtId="1" fontId="14" fillId="0" borderId="13" xfId="63" applyNumberFormat="1" applyFont="1" applyFill="1" applyBorder="1" applyAlignment="1">
      <alignment horizontal="center" vertical="center"/>
      <protection/>
    </xf>
    <xf numFmtId="0" fontId="20" fillId="0" borderId="13" xfId="0" applyFont="1" applyFill="1" applyBorder="1" applyAlignment="1">
      <alignment vertical="center"/>
    </xf>
    <xf numFmtId="2" fontId="20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9" fillId="0" borderId="13" xfId="64" applyFont="1" applyBorder="1">
      <alignment/>
      <protection/>
    </xf>
    <xf numFmtId="0" fontId="20" fillId="0" borderId="13" xfId="63" applyFont="1" applyFill="1" applyBorder="1" applyAlignment="1">
      <alignment horizontal="center" vertical="center"/>
      <protection/>
    </xf>
    <xf numFmtId="0" fontId="20" fillId="0" borderId="13" xfId="62" applyFont="1" applyFill="1" applyBorder="1" applyAlignment="1">
      <alignment vertical="center"/>
      <protection/>
    </xf>
    <xf numFmtId="0" fontId="20" fillId="0" borderId="13" xfId="62" applyFont="1" applyFill="1" applyBorder="1" applyAlignment="1">
      <alignment horizontal="center" vertical="center"/>
      <protection/>
    </xf>
    <xf numFmtId="1" fontId="20" fillId="0" borderId="13" xfId="63" applyNumberFormat="1" applyFont="1" applyFill="1" applyBorder="1" applyAlignment="1">
      <alignment horizontal="center" vertical="center"/>
      <protection/>
    </xf>
    <xf numFmtId="2" fontId="20" fillId="0" borderId="13" xfId="59" applyNumberFormat="1" applyFont="1" applyFill="1" applyBorder="1" applyAlignment="1">
      <alignment vertical="center"/>
      <protection/>
    </xf>
    <xf numFmtId="2" fontId="20" fillId="0" borderId="13" xfId="59" applyNumberFormat="1" applyFont="1" applyFill="1" applyBorder="1" applyAlignment="1">
      <alignment horizontal="center" vertical="center"/>
      <protection/>
    </xf>
    <xf numFmtId="164" fontId="20" fillId="0" borderId="13" xfId="63" applyNumberFormat="1" applyFont="1" applyFill="1" applyBorder="1" applyAlignment="1">
      <alignment horizontal="center" vertical="center"/>
      <protection/>
    </xf>
    <xf numFmtId="0" fontId="20" fillId="0" borderId="13" xfId="63" applyFont="1" applyBorder="1">
      <alignment/>
      <protection/>
    </xf>
    <xf numFmtId="165" fontId="20" fillId="0" borderId="13" xfId="63" applyNumberFormat="1" applyFont="1" applyFill="1" applyBorder="1" applyAlignment="1">
      <alignment horizontal="center" vertical="center"/>
      <protection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62" applyFont="1" applyFill="1" applyBorder="1" applyAlignment="1">
      <alignment vertical="center"/>
      <protection/>
    </xf>
    <xf numFmtId="3" fontId="14" fillId="0" borderId="13" xfId="62" applyNumberFormat="1" applyFont="1" applyFill="1" applyBorder="1" applyAlignment="1">
      <alignment horizontal="left" vertical="center" wrapText="1"/>
      <protection/>
    </xf>
    <xf numFmtId="164" fontId="20" fillId="0" borderId="13" xfId="62" applyNumberFormat="1" applyFont="1" applyFill="1" applyBorder="1" applyAlignment="1">
      <alignment horizontal="center" vertical="center"/>
      <protection/>
    </xf>
    <xf numFmtId="1" fontId="20" fillId="0" borderId="13" xfId="62" applyNumberFormat="1" applyFont="1" applyFill="1" applyBorder="1" applyAlignment="1">
      <alignment horizontal="center" vertical="center"/>
      <protection/>
    </xf>
    <xf numFmtId="0" fontId="14" fillId="0" borderId="13" xfId="60" applyFont="1" applyFill="1" applyBorder="1" applyAlignment="1">
      <alignment vertical="center"/>
      <protection/>
    </xf>
    <xf numFmtId="0" fontId="14" fillId="0" borderId="13" xfId="0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2" fontId="14" fillId="0" borderId="13" xfId="63" applyNumberFormat="1" applyFont="1" applyFill="1" applyBorder="1" applyAlignment="1">
      <alignment horizontal="center" vertical="center"/>
      <protection/>
    </xf>
    <xf numFmtId="0" fontId="14" fillId="0" borderId="13" xfId="62" applyFont="1" applyFill="1" applyBorder="1" applyAlignment="1">
      <alignment vertical="center" wrapText="1"/>
      <protection/>
    </xf>
    <xf numFmtId="0" fontId="20" fillId="0" borderId="13" xfId="0" applyFont="1" applyFill="1" applyBorder="1" applyAlignment="1">
      <alignment horizontal="left" vertical="center" wrapText="1"/>
    </xf>
    <xf numFmtId="0" fontId="20" fillId="0" borderId="13" xfId="63" applyFont="1" applyFill="1" applyBorder="1" applyAlignment="1">
      <alignment vertical="center"/>
      <protection/>
    </xf>
    <xf numFmtId="167" fontId="20" fillId="0" borderId="13" xfId="63" applyNumberFormat="1" applyFont="1" applyFill="1" applyBorder="1" applyAlignment="1">
      <alignment horizontal="center" vertical="center"/>
      <protection/>
    </xf>
    <xf numFmtId="168" fontId="20" fillId="0" borderId="13" xfId="63" applyNumberFormat="1" applyFont="1" applyFill="1" applyBorder="1" applyAlignment="1">
      <alignment horizontal="center" vertical="center"/>
      <protection/>
    </xf>
    <xf numFmtId="4" fontId="20" fillId="0" borderId="13" xfId="63" applyNumberFormat="1" applyFont="1" applyFill="1" applyBorder="1" applyAlignment="1">
      <alignment horizontal="center" vertical="center"/>
      <protection/>
    </xf>
    <xf numFmtId="4" fontId="14" fillId="0" borderId="13" xfId="60" applyNumberFormat="1" applyFont="1" applyFill="1" applyBorder="1" applyAlignment="1">
      <alignment horizontal="center" vertical="center"/>
      <protection/>
    </xf>
    <xf numFmtId="169" fontId="14" fillId="0" borderId="13" xfId="60" applyNumberFormat="1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60" applyFont="1" applyFill="1" applyBorder="1" applyAlignment="1">
      <alignment horizontal="center" vertical="center"/>
      <protection/>
    </xf>
    <xf numFmtId="1" fontId="14" fillId="0" borderId="14" xfId="60" applyNumberFormat="1" applyFont="1" applyFill="1" applyBorder="1" applyAlignment="1">
      <alignment horizontal="center" vertical="center"/>
      <protection/>
    </xf>
    <xf numFmtId="0" fontId="18" fillId="0" borderId="11" xfId="64" applyFont="1" applyFill="1" applyBorder="1" applyAlignment="1">
      <alignment horizontal="center" vertical="center"/>
      <protection/>
    </xf>
    <xf numFmtId="0" fontId="20" fillId="0" borderId="12" xfId="64" applyFont="1" applyFill="1" applyBorder="1" applyAlignment="1">
      <alignment horizontal="center" vertical="center"/>
      <protection/>
    </xf>
    <xf numFmtId="0" fontId="20" fillId="0" borderId="12" xfId="59" applyFont="1" applyFill="1" applyBorder="1" applyAlignment="1">
      <alignment vertical="center"/>
      <protection/>
    </xf>
    <xf numFmtId="3" fontId="20" fillId="0" borderId="12" xfId="60" applyNumberFormat="1" applyFont="1" applyFill="1" applyBorder="1" applyAlignment="1">
      <alignment horizontal="center" vertical="center"/>
      <protection/>
    </xf>
    <xf numFmtId="0" fontId="20" fillId="0" borderId="13" xfId="64" applyFont="1" applyFill="1" applyBorder="1" applyAlignment="1">
      <alignment horizontal="center" vertical="center"/>
      <protection/>
    </xf>
    <xf numFmtId="0" fontId="20" fillId="0" borderId="13" xfId="59" applyFont="1" applyFill="1" applyBorder="1" applyAlignment="1">
      <alignment vertical="center" wrapText="1"/>
      <protection/>
    </xf>
    <xf numFmtId="9" fontId="20" fillId="0" borderId="13" xfId="59" applyNumberFormat="1" applyFont="1" applyFill="1" applyBorder="1" applyAlignment="1">
      <alignment horizontal="center" vertical="center"/>
      <protection/>
    </xf>
    <xf numFmtId="169" fontId="20" fillId="0" borderId="13" xfId="64" applyNumberFormat="1" applyFont="1" applyFill="1" applyBorder="1" applyAlignment="1">
      <alignment horizontal="center" vertical="center"/>
      <protection/>
    </xf>
    <xf numFmtId="0" fontId="20" fillId="0" borderId="13" xfId="64" applyFont="1" applyFill="1" applyBorder="1" applyAlignment="1">
      <alignment vertical="center"/>
      <protection/>
    </xf>
    <xf numFmtId="3" fontId="20" fillId="0" borderId="13" xfId="64" applyNumberFormat="1" applyFont="1" applyFill="1" applyBorder="1" applyAlignment="1">
      <alignment horizontal="center" vertical="center"/>
      <protection/>
    </xf>
    <xf numFmtId="0" fontId="20" fillId="0" borderId="13" xfId="59" applyFont="1" applyFill="1" applyBorder="1" applyAlignment="1">
      <alignment vertical="center"/>
      <protection/>
    </xf>
    <xf numFmtId="0" fontId="20" fillId="0" borderId="13" xfId="59" applyFont="1" applyFill="1" applyBorder="1" applyAlignment="1">
      <alignment horizontal="center" vertical="center"/>
      <protection/>
    </xf>
    <xf numFmtId="165" fontId="20" fillId="0" borderId="13" xfId="64" applyNumberFormat="1" applyFont="1" applyFill="1" applyBorder="1" applyAlignment="1">
      <alignment horizontal="center" vertical="center"/>
      <protection/>
    </xf>
    <xf numFmtId="0" fontId="20" fillId="0" borderId="14" xfId="64" applyFont="1" applyFill="1" applyBorder="1" applyAlignment="1">
      <alignment horizontal="center" vertical="center"/>
      <protection/>
    </xf>
    <xf numFmtId="0" fontId="20" fillId="0" borderId="14" xfId="59" applyFont="1" applyFill="1" applyBorder="1" applyAlignment="1">
      <alignment vertical="center"/>
      <protection/>
    </xf>
    <xf numFmtId="0" fontId="20" fillId="0" borderId="14" xfId="59" applyFont="1" applyFill="1" applyBorder="1" applyAlignment="1">
      <alignment horizontal="center" vertical="center"/>
      <protection/>
    </xf>
    <xf numFmtId="165" fontId="20" fillId="0" borderId="14" xfId="64" applyNumberFormat="1" applyFont="1" applyFill="1" applyBorder="1" applyAlignment="1">
      <alignment horizontal="center" vertical="center"/>
      <protection/>
    </xf>
    <xf numFmtId="0" fontId="14" fillId="4" borderId="1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horizontal="center" vertical="center" wrapText="1"/>
    </xf>
    <xf numFmtId="170" fontId="20" fillId="0" borderId="12" xfId="44" applyNumberFormat="1" applyFont="1" applyFill="1" applyBorder="1" applyAlignment="1">
      <alignment horizontal="center" vertical="center"/>
    </xf>
    <xf numFmtId="0" fontId="20" fillId="0" borderId="15" xfId="64" applyFont="1" applyFill="1" applyBorder="1" applyAlignment="1">
      <alignment horizontal="center" vertical="center"/>
      <protection/>
    </xf>
    <xf numFmtId="0" fontId="14" fillId="4" borderId="15" xfId="0" applyFont="1" applyFill="1" applyBorder="1" applyAlignment="1">
      <alignment horizontal="center" vertical="center" wrapText="1"/>
    </xf>
    <xf numFmtId="170" fontId="20" fillId="0" borderId="15" xfId="44" applyNumberFormat="1" applyFont="1" applyFill="1" applyBorder="1" applyAlignment="1">
      <alignment horizontal="center" vertical="center"/>
    </xf>
    <xf numFmtId="0" fontId="16" fillId="0" borderId="11" xfId="60" applyFont="1" applyFill="1" applyBorder="1" applyAlignment="1">
      <alignment horizontal="center" vertical="center" wrapText="1"/>
      <protection/>
    </xf>
    <xf numFmtId="0" fontId="18" fillId="0" borderId="16" xfId="64" applyFont="1" applyFill="1" applyBorder="1" applyAlignment="1">
      <alignment horizontal="center" vertical="center" wrapText="1"/>
      <protection/>
    </xf>
    <xf numFmtId="164" fontId="16" fillId="0" borderId="11" xfId="60" applyNumberFormat="1" applyFont="1" applyFill="1" applyBorder="1" applyAlignment="1">
      <alignment horizontal="center" vertical="center" wrapText="1"/>
      <protection/>
    </xf>
    <xf numFmtId="0" fontId="18" fillId="4" borderId="11" xfId="60" applyFont="1" applyFill="1" applyBorder="1" applyAlignment="1">
      <alignment horizontal="center" vertical="center"/>
      <protection/>
    </xf>
    <xf numFmtId="0" fontId="18" fillId="0" borderId="16" xfId="65" applyFont="1" applyFill="1" applyBorder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 wrapText="1"/>
      <protection/>
    </xf>
    <xf numFmtId="164" fontId="16" fillId="0" borderId="17" xfId="61" applyNumberFormat="1" applyFont="1" applyFill="1" applyBorder="1" applyAlignment="1">
      <alignment horizontal="center" vertical="center" wrapText="1"/>
      <protection/>
    </xf>
    <xf numFmtId="0" fontId="18" fillId="4" borderId="11" xfId="65" applyFont="1" applyFill="1" applyBorder="1" applyAlignment="1">
      <alignment horizontal="center" vertical="center"/>
      <protection/>
    </xf>
    <xf numFmtId="0" fontId="14" fillId="0" borderId="13" xfId="65" applyFont="1" applyFill="1" applyBorder="1" applyAlignment="1">
      <alignment horizontal="center" vertical="center"/>
      <protection/>
    </xf>
    <xf numFmtId="0" fontId="14" fillId="0" borderId="13" xfId="65" applyFont="1" applyFill="1" applyBorder="1" applyAlignment="1">
      <alignment vertical="center" wrapText="1"/>
      <protection/>
    </xf>
    <xf numFmtId="3" fontId="14" fillId="0" borderId="12" xfId="65" applyNumberFormat="1" applyFont="1" applyFill="1" applyBorder="1" applyAlignment="1">
      <alignment horizontal="center" vertical="center"/>
      <protection/>
    </xf>
    <xf numFmtId="3" fontId="14" fillId="0" borderId="13" xfId="65" applyNumberFormat="1" applyFont="1" applyFill="1" applyBorder="1" applyAlignment="1">
      <alignment horizontal="center" vertical="center"/>
      <protection/>
    </xf>
    <xf numFmtId="0" fontId="14" fillId="4" borderId="13" xfId="65" applyFont="1" applyFill="1" applyBorder="1" applyAlignment="1">
      <alignment horizontal="center" vertical="center"/>
      <protection/>
    </xf>
    <xf numFmtId="0" fontId="14" fillId="4" borderId="13" xfId="65" applyFont="1" applyFill="1" applyBorder="1" applyAlignment="1">
      <alignment vertical="center" wrapText="1"/>
      <protection/>
    </xf>
    <xf numFmtId="165" fontId="14" fillId="4" borderId="13" xfId="65" applyNumberFormat="1" applyFont="1" applyFill="1" applyBorder="1" applyAlignment="1">
      <alignment horizontal="center" vertical="center"/>
      <protection/>
    </xf>
    <xf numFmtId="0" fontId="14" fillId="0" borderId="13" xfId="65" applyFont="1" applyFill="1" applyBorder="1" applyAlignment="1">
      <alignment horizontal="left" vertical="center" wrapText="1"/>
      <protection/>
    </xf>
    <xf numFmtId="0" fontId="14" fillId="0" borderId="13" xfId="65" applyFont="1" applyFill="1" applyBorder="1" applyAlignment="1">
      <alignment horizontal="center" vertical="center" wrapText="1"/>
      <protection/>
    </xf>
    <xf numFmtId="165" fontId="14" fillId="0" borderId="13" xfId="65" applyNumberFormat="1" applyFont="1" applyFill="1" applyBorder="1" applyAlignment="1">
      <alignment horizontal="center" vertical="center"/>
      <protection/>
    </xf>
    <xf numFmtId="167" fontId="14" fillId="0" borderId="13" xfId="65" applyNumberFormat="1" applyFont="1" applyFill="1" applyBorder="1" applyAlignment="1">
      <alignment horizontal="center" vertical="center"/>
      <protection/>
    </xf>
    <xf numFmtId="168" fontId="14" fillId="4" borderId="13" xfId="65" applyNumberFormat="1" applyFont="1" applyFill="1" applyBorder="1" applyAlignment="1">
      <alignment horizontal="center" vertical="center"/>
      <protection/>
    </xf>
    <xf numFmtId="171" fontId="14" fillId="0" borderId="13" xfId="65" applyNumberFormat="1" applyFont="1" applyFill="1" applyBorder="1" applyAlignment="1">
      <alignment horizontal="center" vertical="center"/>
      <protection/>
    </xf>
    <xf numFmtId="168" fontId="14" fillId="0" borderId="13" xfId="65" applyNumberFormat="1" applyFont="1" applyFill="1" applyBorder="1" applyAlignment="1">
      <alignment horizontal="center" vertical="center"/>
      <protection/>
    </xf>
    <xf numFmtId="0" fontId="14" fillId="0" borderId="14" xfId="65" applyFont="1" applyFill="1" applyBorder="1" applyAlignment="1">
      <alignment horizontal="center" vertical="center"/>
      <protection/>
    </xf>
    <xf numFmtId="0" fontId="14" fillId="0" borderId="14" xfId="65" applyFont="1" applyFill="1" applyBorder="1" applyAlignment="1">
      <alignment horizontal="left" vertical="center" wrapText="1"/>
      <protection/>
    </xf>
    <xf numFmtId="0" fontId="14" fillId="0" borderId="14" xfId="65" applyFont="1" applyFill="1" applyBorder="1" applyAlignment="1">
      <alignment horizontal="center" vertical="center" wrapText="1"/>
      <protection/>
    </xf>
    <xf numFmtId="0" fontId="16" fillId="0" borderId="11" xfId="65" applyFont="1" applyFill="1" applyBorder="1" applyAlignment="1">
      <alignment horizontal="center" vertical="center"/>
      <protection/>
    </xf>
    <xf numFmtId="0" fontId="14" fillId="0" borderId="12" xfId="65" applyFont="1" applyFill="1" applyBorder="1" applyAlignment="1">
      <alignment horizontal="center" vertical="center"/>
      <protection/>
    </xf>
    <xf numFmtId="0" fontId="14" fillId="0" borderId="12" xfId="65" applyFont="1" applyFill="1" applyBorder="1" applyAlignment="1">
      <alignment horizontal="justify" vertical="center" wrapText="1"/>
      <protection/>
    </xf>
    <xf numFmtId="0" fontId="14" fillId="0" borderId="13" xfId="65" applyFont="1" applyFill="1" applyBorder="1" applyAlignment="1">
      <alignment horizontal="justify" vertical="center" wrapText="1"/>
      <protection/>
    </xf>
    <xf numFmtId="0" fontId="20" fillId="0" borderId="13" xfId="65" applyFont="1" applyFill="1" applyBorder="1" applyAlignment="1">
      <alignment horizontal="center" vertical="center"/>
      <protection/>
    </xf>
    <xf numFmtId="0" fontId="14" fillId="0" borderId="14" xfId="65" applyFont="1" applyFill="1" applyBorder="1" applyAlignment="1">
      <alignment horizontal="justify" vertical="center" wrapText="1"/>
      <protection/>
    </xf>
    <xf numFmtId="3" fontId="14" fillId="0" borderId="14" xfId="65" applyNumberFormat="1" applyFont="1" applyFill="1" applyBorder="1" applyAlignment="1">
      <alignment horizontal="center" vertical="center"/>
      <protection/>
    </xf>
    <xf numFmtId="0" fontId="20" fillId="4" borderId="12" xfId="65" applyFont="1" applyFill="1" applyBorder="1" applyAlignment="1">
      <alignment horizontal="center" vertical="center"/>
      <protection/>
    </xf>
    <xf numFmtId="0" fontId="14" fillId="4" borderId="1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horizontal="center" vertical="center" wrapText="1"/>
    </xf>
    <xf numFmtId="172" fontId="14" fillId="0" borderId="12" xfId="65" applyNumberFormat="1" applyFont="1" applyFill="1" applyBorder="1" applyAlignment="1">
      <alignment horizontal="center" vertical="center"/>
      <protection/>
    </xf>
    <xf numFmtId="0" fontId="20" fillId="4" borderId="15" xfId="65" applyFont="1" applyFill="1" applyBorder="1" applyAlignment="1">
      <alignment horizontal="center" vertical="center"/>
      <protection/>
    </xf>
    <xf numFmtId="0" fontId="14" fillId="4" borderId="15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horizontal="center" vertical="center" wrapText="1"/>
    </xf>
    <xf numFmtId="172" fontId="14" fillId="0" borderId="15" xfId="65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62" applyFont="1" applyFill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left" vertical="center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/>
      <protection/>
    </xf>
    <xf numFmtId="0" fontId="16" fillId="0" borderId="0" xfId="62" applyFont="1" applyFill="1" applyAlignment="1">
      <alignment horizontal="center" vertical="center" wrapText="1"/>
      <protection/>
    </xf>
    <xf numFmtId="0" fontId="16" fillId="0" borderId="10" xfId="60" applyFont="1" applyFill="1" applyBorder="1" applyAlignment="1">
      <alignment horizontal="left" vertical="center"/>
      <protection/>
    </xf>
    <xf numFmtId="0" fontId="18" fillId="0" borderId="11" xfId="64" applyFont="1" applyFill="1" applyBorder="1" applyAlignment="1">
      <alignment horizontal="left" vertical="center" wrapText="1"/>
      <protection/>
    </xf>
    <xf numFmtId="0" fontId="18" fillId="0" borderId="11" xfId="64" applyFont="1" applyFill="1" applyBorder="1" applyAlignment="1">
      <alignment horizontal="left" vertical="center"/>
      <protection/>
    </xf>
    <xf numFmtId="0" fontId="16" fillId="4" borderId="0" xfId="65" applyFont="1" applyFill="1" applyAlignment="1">
      <alignment horizontal="center" vertical="center" wrapText="1"/>
      <protection/>
    </xf>
    <xf numFmtId="0" fontId="16" fillId="0" borderId="0" xfId="65" applyFont="1" applyFill="1" applyBorder="1" applyAlignment="1">
      <alignment horizontal="center" vertical="center" wrapText="1"/>
      <protection/>
    </xf>
    <xf numFmtId="0" fontId="18" fillId="0" borderId="18" xfId="65" applyFont="1" applyFill="1" applyBorder="1" applyAlignment="1">
      <alignment horizontal="left" vertical="center" wrapText="1"/>
      <protection/>
    </xf>
    <xf numFmtId="0" fontId="18" fillId="0" borderId="16" xfId="65" applyFont="1" applyFill="1" applyBorder="1" applyAlignment="1">
      <alignment horizontal="left" vertical="center" wrapText="1"/>
      <protection/>
    </xf>
    <xf numFmtId="0" fontId="18" fillId="0" borderId="19" xfId="65" applyFont="1" applyFill="1" applyBorder="1" applyAlignment="1">
      <alignment horizontal="left" vertical="center" wrapText="1"/>
      <protection/>
    </xf>
    <xf numFmtId="0" fontId="16" fillId="0" borderId="18" xfId="65" applyFont="1" applyFill="1" applyBorder="1" applyAlignment="1">
      <alignment horizontal="left" vertical="center" wrapText="1"/>
      <protection/>
    </xf>
    <xf numFmtId="0" fontId="16" fillId="0" borderId="16" xfId="65" applyFont="1" applyFill="1" applyBorder="1" applyAlignment="1">
      <alignment horizontal="left" vertical="center" wrapText="1"/>
      <protection/>
    </xf>
    <xf numFmtId="0" fontId="16" fillId="0" borderId="19" xfId="65" applyFont="1" applyFill="1" applyBorder="1" applyAlignment="1">
      <alignment horizontal="left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_GIA-SUA-TT14-THANG9-04" xfId="64"/>
    <cellStyle name="Normal_GIA-SUA-TT14-THANG9-04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8515625" style="0" customWidth="1"/>
    <col min="2" max="2" width="57.57421875" style="0" customWidth="1"/>
    <col min="3" max="3" width="15.28125" style="0" customWidth="1"/>
    <col min="4" max="4" width="11.00390625" style="0" customWidth="1"/>
  </cols>
  <sheetData>
    <row r="1" ht="14.25">
      <c r="D1" s="183" t="s">
        <v>177</v>
      </c>
    </row>
    <row r="2" spans="1:4" ht="15">
      <c r="A2" s="185" t="s">
        <v>0</v>
      </c>
      <c r="B2" s="185"/>
      <c r="C2" s="185"/>
      <c r="D2" s="185"/>
    </row>
    <row r="3" spans="1:4" ht="15">
      <c r="A3" s="186"/>
      <c r="B3" s="186"/>
      <c r="C3" s="1"/>
      <c r="D3" s="1"/>
    </row>
    <row r="4" spans="1:4" s="76" customFormat="1" ht="27.75">
      <c r="A4" s="73" t="s">
        <v>1</v>
      </c>
      <c r="B4" s="74" t="s">
        <v>2</v>
      </c>
      <c r="C4" s="75" t="s">
        <v>3</v>
      </c>
      <c r="D4" s="75" t="s">
        <v>4</v>
      </c>
    </row>
    <row r="5" spans="1:4" ht="15">
      <c r="A5" s="2" t="s">
        <v>5</v>
      </c>
      <c r="B5" s="187" t="s">
        <v>6</v>
      </c>
      <c r="C5" s="187"/>
      <c r="D5" s="187"/>
    </row>
    <row r="6" spans="1:4" ht="15">
      <c r="A6" s="3"/>
      <c r="B6" s="4" t="s">
        <v>7</v>
      </c>
      <c r="C6" s="5"/>
      <c r="D6" s="6"/>
    </row>
    <row r="7" spans="1:4" ht="15">
      <c r="A7" s="7">
        <v>1</v>
      </c>
      <c r="B7" s="8" t="s">
        <v>8</v>
      </c>
      <c r="C7" s="9" t="s">
        <v>9</v>
      </c>
      <c r="D7" s="10">
        <v>5</v>
      </c>
    </row>
    <row r="8" spans="1:4" ht="15">
      <c r="A8" s="7">
        <v>2</v>
      </c>
      <c r="B8" s="11" t="s">
        <v>10</v>
      </c>
      <c r="C8" s="9" t="s">
        <v>11</v>
      </c>
      <c r="D8" s="10">
        <v>1</v>
      </c>
    </row>
    <row r="9" spans="1:4" ht="15">
      <c r="A9" s="7">
        <v>3</v>
      </c>
      <c r="B9" s="11" t="s">
        <v>12</v>
      </c>
      <c r="C9" s="7" t="s">
        <v>13</v>
      </c>
      <c r="D9" s="10">
        <v>2</v>
      </c>
    </row>
    <row r="10" spans="1:4" ht="15">
      <c r="A10" s="7">
        <v>4</v>
      </c>
      <c r="B10" s="8" t="s">
        <v>14</v>
      </c>
      <c r="C10" s="7" t="s">
        <v>9</v>
      </c>
      <c r="D10" s="10">
        <v>2</v>
      </c>
    </row>
    <row r="11" spans="1:4" ht="15">
      <c r="A11" s="7">
        <v>5</v>
      </c>
      <c r="B11" s="8" t="s">
        <v>15</v>
      </c>
      <c r="C11" s="7" t="s">
        <v>16</v>
      </c>
      <c r="D11" s="10">
        <v>1</v>
      </c>
    </row>
    <row r="12" spans="1:4" ht="15">
      <c r="A12" s="7">
        <v>6</v>
      </c>
      <c r="B12" s="11" t="s">
        <v>17</v>
      </c>
      <c r="C12" s="12" t="s">
        <v>18</v>
      </c>
      <c r="D12" s="10">
        <v>1</v>
      </c>
    </row>
    <row r="13" spans="1:4" ht="15">
      <c r="A13" s="7">
        <v>7</v>
      </c>
      <c r="B13" s="11" t="s">
        <v>19</v>
      </c>
      <c r="C13" s="12" t="s">
        <v>9</v>
      </c>
      <c r="D13" s="10">
        <v>1</v>
      </c>
    </row>
    <row r="14" spans="1:4" ht="15">
      <c r="A14" s="7"/>
      <c r="B14" s="13" t="s">
        <v>20</v>
      </c>
      <c r="C14" s="12"/>
      <c r="D14" s="10"/>
    </row>
    <row r="15" spans="1:4" ht="15">
      <c r="A15" s="14">
        <v>1</v>
      </c>
      <c r="B15" s="15" t="s">
        <v>21</v>
      </c>
      <c r="C15" s="16" t="s">
        <v>13</v>
      </c>
      <c r="D15" s="17">
        <v>3</v>
      </c>
    </row>
    <row r="16" spans="1:4" ht="30.75">
      <c r="A16" s="14">
        <v>2</v>
      </c>
      <c r="B16" s="18" t="s">
        <v>22</v>
      </c>
      <c r="C16" s="16" t="s">
        <v>23</v>
      </c>
      <c r="D16" s="17">
        <v>0.0006666666666666666</v>
      </c>
    </row>
    <row r="17" spans="1:4" ht="15">
      <c r="A17" s="14">
        <v>3</v>
      </c>
      <c r="B17" s="19" t="s">
        <v>24</v>
      </c>
      <c r="C17" s="20" t="s">
        <v>18</v>
      </c>
      <c r="D17" s="21">
        <v>40</v>
      </c>
    </row>
    <row r="18" spans="1:4" ht="15">
      <c r="A18" s="14">
        <v>4</v>
      </c>
      <c r="B18" s="19" t="s">
        <v>25</v>
      </c>
      <c r="C18" s="20" t="s">
        <v>11</v>
      </c>
      <c r="D18" s="22">
        <v>1</v>
      </c>
    </row>
    <row r="19" spans="1:4" ht="15">
      <c r="A19" s="14">
        <v>5</v>
      </c>
      <c r="B19" s="23" t="s">
        <v>26</v>
      </c>
      <c r="C19" s="14" t="s">
        <v>27</v>
      </c>
      <c r="D19" s="24">
        <v>1</v>
      </c>
    </row>
    <row r="20" spans="1:4" ht="15">
      <c r="A20" s="14">
        <v>6</v>
      </c>
      <c r="B20" s="23" t="s">
        <v>28</v>
      </c>
      <c r="C20" s="14" t="s">
        <v>29</v>
      </c>
      <c r="D20" s="24">
        <v>1</v>
      </c>
    </row>
    <row r="21" spans="1:4" ht="15">
      <c r="A21" s="14">
        <v>7</v>
      </c>
      <c r="B21" s="25" t="s">
        <v>30</v>
      </c>
      <c r="C21" s="14" t="s">
        <v>29</v>
      </c>
      <c r="D21" s="24">
        <v>4</v>
      </c>
    </row>
    <row r="22" spans="1:4" ht="15">
      <c r="A22" s="14">
        <v>8</v>
      </c>
      <c r="B22" s="23" t="s">
        <v>31</v>
      </c>
      <c r="C22" s="14" t="s">
        <v>29</v>
      </c>
      <c r="D22" s="24">
        <v>1</v>
      </c>
    </row>
    <row r="23" spans="1:4" ht="15">
      <c r="A23" s="14">
        <v>9</v>
      </c>
      <c r="B23" s="25" t="s">
        <v>32</v>
      </c>
      <c r="C23" s="9" t="s">
        <v>27</v>
      </c>
      <c r="D23" s="10">
        <v>5</v>
      </c>
    </row>
    <row r="24" spans="1:4" ht="15">
      <c r="A24" s="14">
        <v>10</v>
      </c>
      <c r="B24" s="25" t="s">
        <v>33</v>
      </c>
      <c r="C24" s="9" t="s">
        <v>27</v>
      </c>
      <c r="D24" s="10">
        <v>2</v>
      </c>
    </row>
    <row r="25" spans="1:4" ht="15">
      <c r="A25" s="14">
        <v>11</v>
      </c>
      <c r="B25" s="25" t="s">
        <v>34</v>
      </c>
      <c r="C25" s="9" t="s">
        <v>27</v>
      </c>
      <c r="D25" s="10">
        <v>1</v>
      </c>
    </row>
    <row r="26" spans="1:4" ht="15">
      <c r="A26" s="14">
        <v>12</v>
      </c>
      <c r="B26" s="26" t="s">
        <v>35</v>
      </c>
      <c r="C26" s="9" t="s">
        <v>27</v>
      </c>
      <c r="D26" s="10">
        <v>1</v>
      </c>
    </row>
    <row r="27" spans="1:4" ht="15">
      <c r="A27" s="14">
        <v>13</v>
      </c>
      <c r="B27" s="25" t="s">
        <v>36</v>
      </c>
      <c r="C27" s="9" t="s">
        <v>37</v>
      </c>
      <c r="D27" s="27">
        <v>0.1</v>
      </c>
    </row>
    <row r="28" spans="1:4" ht="15">
      <c r="A28" s="14">
        <v>14</v>
      </c>
      <c r="B28" s="28" t="s">
        <v>38</v>
      </c>
      <c r="C28" s="9" t="s">
        <v>39</v>
      </c>
      <c r="D28" s="10">
        <v>1</v>
      </c>
    </row>
    <row r="29" spans="1:4" ht="15">
      <c r="A29" s="14">
        <v>15</v>
      </c>
      <c r="B29" s="15" t="s">
        <v>40</v>
      </c>
      <c r="C29" s="16" t="s">
        <v>41</v>
      </c>
      <c r="D29" s="29">
        <v>10</v>
      </c>
    </row>
    <row r="30" spans="1:4" ht="15">
      <c r="A30" s="14">
        <v>16</v>
      </c>
      <c r="B30" s="30" t="s">
        <v>42</v>
      </c>
      <c r="C30" s="7" t="s">
        <v>43</v>
      </c>
      <c r="D30" s="10">
        <v>6</v>
      </c>
    </row>
    <row r="31" spans="1:4" ht="15">
      <c r="A31" s="14">
        <v>17</v>
      </c>
      <c r="B31" s="31" t="s">
        <v>44</v>
      </c>
      <c r="C31" s="7" t="s">
        <v>43</v>
      </c>
      <c r="D31" s="10">
        <v>2</v>
      </c>
    </row>
    <row r="32" spans="1:4" ht="15">
      <c r="A32" s="14">
        <v>18</v>
      </c>
      <c r="B32" s="32" t="s">
        <v>45</v>
      </c>
      <c r="C32" s="33" t="s">
        <v>27</v>
      </c>
      <c r="D32" s="10">
        <v>4</v>
      </c>
    </row>
    <row r="33" spans="1:4" ht="15">
      <c r="A33" s="14">
        <v>19</v>
      </c>
      <c r="B33" s="32" t="s">
        <v>46</v>
      </c>
      <c r="C33" s="33" t="s">
        <v>27</v>
      </c>
      <c r="D33" s="10">
        <v>4</v>
      </c>
    </row>
    <row r="34" spans="1:4" ht="15">
      <c r="A34" s="14">
        <v>20</v>
      </c>
      <c r="B34" s="25" t="s">
        <v>47</v>
      </c>
      <c r="C34" s="7" t="s">
        <v>48</v>
      </c>
      <c r="D34" s="10">
        <v>4</v>
      </c>
    </row>
    <row r="35" spans="1:4" ht="15">
      <c r="A35" s="14">
        <v>21</v>
      </c>
      <c r="B35" s="34" t="s">
        <v>49</v>
      </c>
      <c r="C35" s="7" t="s">
        <v>50</v>
      </c>
      <c r="D35" s="10">
        <v>4</v>
      </c>
    </row>
    <row r="36" spans="1:4" ht="15">
      <c r="A36" s="14">
        <v>22</v>
      </c>
      <c r="B36" s="34" t="s">
        <v>51</v>
      </c>
      <c r="C36" s="7" t="s">
        <v>48</v>
      </c>
      <c r="D36" s="10">
        <v>1</v>
      </c>
    </row>
    <row r="37" spans="1:4" ht="15">
      <c r="A37" s="14">
        <v>23</v>
      </c>
      <c r="B37" s="34" t="s">
        <v>52</v>
      </c>
      <c r="C37" s="7" t="s">
        <v>53</v>
      </c>
      <c r="D37" s="35">
        <v>0.03333333333333333</v>
      </c>
    </row>
    <row r="38" spans="1:4" ht="15">
      <c r="A38" s="14">
        <v>24</v>
      </c>
      <c r="B38" s="15" t="s">
        <v>54</v>
      </c>
      <c r="C38" s="9" t="s">
        <v>27</v>
      </c>
      <c r="D38" s="10">
        <v>3</v>
      </c>
    </row>
    <row r="39" spans="1:4" ht="15">
      <c r="A39" s="14">
        <v>25</v>
      </c>
      <c r="B39" s="36" t="s">
        <v>55</v>
      </c>
      <c r="C39" s="37" t="s">
        <v>53</v>
      </c>
      <c r="D39" s="38">
        <v>0.005</v>
      </c>
    </row>
    <row r="40" spans="1:4" ht="15">
      <c r="A40" s="14">
        <v>26</v>
      </c>
      <c r="B40" s="39" t="s">
        <v>56</v>
      </c>
      <c r="C40" s="40" t="s">
        <v>57</v>
      </c>
      <c r="D40" s="10">
        <v>1</v>
      </c>
    </row>
    <row r="41" spans="1:4" ht="15">
      <c r="A41" s="14">
        <v>27</v>
      </c>
      <c r="B41" s="39" t="s">
        <v>58</v>
      </c>
      <c r="C41" s="40" t="s">
        <v>57</v>
      </c>
      <c r="D41" s="10">
        <v>1</v>
      </c>
    </row>
    <row r="42" spans="1:4" ht="15">
      <c r="A42" s="14">
        <v>28</v>
      </c>
      <c r="B42" s="34" t="s">
        <v>59</v>
      </c>
      <c r="C42" s="16" t="s">
        <v>60</v>
      </c>
      <c r="D42" s="41">
        <v>0.0006313131313131313</v>
      </c>
    </row>
    <row r="43" spans="1:4" ht="15">
      <c r="A43" s="7"/>
      <c r="B43" s="13" t="s">
        <v>61</v>
      </c>
      <c r="C43" s="7"/>
      <c r="D43" s="10"/>
    </row>
    <row r="44" spans="1:4" ht="15">
      <c r="A44" s="14">
        <v>1</v>
      </c>
      <c r="B44" s="42" t="s">
        <v>62</v>
      </c>
      <c r="C44" s="14"/>
      <c r="D44" s="37">
        <v>0.001</v>
      </c>
    </row>
    <row r="45" spans="1:4" ht="15">
      <c r="A45" s="14"/>
      <c r="B45" s="13" t="s">
        <v>63</v>
      </c>
      <c r="C45" s="14"/>
      <c r="D45" s="43"/>
    </row>
    <row r="46" spans="1:4" ht="15">
      <c r="A46" s="16">
        <v>1</v>
      </c>
      <c r="B46" s="25" t="s">
        <v>64</v>
      </c>
      <c r="C46" s="40" t="s">
        <v>65</v>
      </c>
      <c r="D46" s="44">
        <v>10</v>
      </c>
    </row>
    <row r="47" spans="1:4" ht="15">
      <c r="A47" s="16">
        <v>2</v>
      </c>
      <c r="B47" s="45" t="s">
        <v>66</v>
      </c>
      <c r="C47" s="40" t="s">
        <v>50</v>
      </c>
      <c r="D47" s="46">
        <v>1</v>
      </c>
    </row>
    <row r="48" spans="1:4" ht="15">
      <c r="A48" s="47">
        <v>3</v>
      </c>
      <c r="B48" s="48" t="s">
        <v>63</v>
      </c>
      <c r="C48" s="49" t="s">
        <v>67</v>
      </c>
      <c r="D48" s="50"/>
    </row>
    <row r="49" spans="1:4" ht="15">
      <c r="A49" s="51" t="s">
        <v>68</v>
      </c>
      <c r="B49" s="188" t="s">
        <v>69</v>
      </c>
      <c r="C49" s="188"/>
      <c r="D49" s="188"/>
    </row>
    <row r="50" spans="1:4" ht="15">
      <c r="A50" s="52">
        <v>1</v>
      </c>
      <c r="B50" s="53" t="s">
        <v>70</v>
      </c>
      <c r="C50" s="54" t="s">
        <v>71</v>
      </c>
      <c r="D50" s="52">
        <v>2</v>
      </c>
    </row>
    <row r="51" spans="1:4" ht="15">
      <c r="A51" s="55">
        <v>2</v>
      </c>
      <c r="B51" s="56" t="s">
        <v>72</v>
      </c>
      <c r="C51" s="57" t="s">
        <v>73</v>
      </c>
      <c r="D51" s="46">
        <v>0.3</v>
      </c>
    </row>
    <row r="52" spans="1:4" ht="15">
      <c r="A52" s="55">
        <v>3</v>
      </c>
      <c r="B52" s="58" t="s">
        <v>74</v>
      </c>
      <c r="C52" s="55" t="s">
        <v>75</v>
      </c>
      <c r="D52" s="59">
        <v>1</v>
      </c>
    </row>
    <row r="53" spans="1:4" ht="15">
      <c r="A53" s="55">
        <v>4</v>
      </c>
      <c r="B53" s="45" t="s">
        <v>76</v>
      </c>
      <c r="C53" s="60" t="s">
        <v>53</v>
      </c>
      <c r="D53" s="46">
        <v>0.2</v>
      </c>
    </row>
    <row r="54" spans="1:4" ht="15">
      <c r="A54" s="55">
        <v>5</v>
      </c>
      <c r="B54" s="45" t="s">
        <v>77</v>
      </c>
      <c r="C54" s="60" t="s">
        <v>53</v>
      </c>
      <c r="D54" s="46">
        <v>0.5</v>
      </c>
    </row>
    <row r="55" spans="1:4" ht="15">
      <c r="A55" s="55">
        <v>6</v>
      </c>
      <c r="B55" s="45" t="s">
        <v>78</v>
      </c>
      <c r="C55" s="60" t="s">
        <v>75</v>
      </c>
      <c r="D55" s="59">
        <v>1</v>
      </c>
    </row>
    <row r="56" spans="1:4" ht="15">
      <c r="A56" s="61">
        <v>7</v>
      </c>
      <c r="B56" s="62" t="s">
        <v>79</v>
      </c>
      <c r="C56" s="63" t="s">
        <v>80</v>
      </c>
      <c r="D56" s="64">
        <v>0.3333333333333333</v>
      </c>
    </row>
    <row r="57" spans="1:4" ht="15">
      <c r="A57" s="2" t="s">
        <v>81</v>
      </c>
      <c r="B57" s="188" t="s">
        <v>82</v>
      </c>
      <c r="C57" s="188"/>
      <c r="D57" s="188"/>
    </row>
    <row r="58" spans="1:4" ht="42">
      <c r="A58" s="65">
        <v>1</v>
      </c>
      <c r="B58" s="66" t="s">
        <v>83</v>
      </c>
      <c r="C58" s="67" t="s">
        <v>84</v>
      </c>
      <c r="D58" s="68"/>
    </row>
    <row r="59" spans="1:4" ht="42">
      <c r="A59" s="69">
        <v>2</v>
      </c>
      <c r="B59" s="70" t="s">
        <v>85</v>
      </c>
      <c r="C59" s="71" t="s">
        <v>86</v>
      </c>
      <c r="D59" s="72"/>
    </row>
  </sheetData>
  <sheetProtection/>
  <mergeCells count="5">
    <mergeCell ref="B57:D57"/>
    <mergeCell ref="A2:D2"/>
    <mergeCell ref="A3:B3"/>
    <mergeCell ref="B5:D5"/>
    <mergeCell ref="B49:D49"/>
  </mergeCells>
  <printOptions/>
  <pageMargins left="0.5" right="0.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.421875" style="0" customWidth="1"/>
    <col min="2" max="2" width="50.8515625" style="0" customWidth="1"/>
    <col min="3" max="3" width="18.28125" style="0" customWidth="1"/>
    <col min="4" max="4" width="13.421875" style="0" customWidth="1"/>
  </cols>
  <sheetData>
    <row r="1" ht="14.25">
      <c r="D1" s="183" t="s">
        <v>177</v>
      </c>
    </row>
    <row r="3" spans="1:4" ht="36" customHeight="1">
      <c r="A3" s="189" t="s">
        <v>87</v>
      </c>
      <c r="B3" s="189"/>
      <c r="C3" s="189"/>
      <c r="D3" s="189"/>
    </row>
    <row r="4" spans="1:4" ht="16.5">
      <c r="A4" s="190"/>
      <c r="B4" s="190"/>
      <c r="C4" s="77"/>
      <c r="D4" s="78"/>
    </row>
    <row r="5" spans="1:4" s="76" customFormat="1" ht="33">
      <c r="A5" s="143" t="s">
        <v>1</v>
      </c>
      <c r="B5" s="144" t="s">
        <v>2</v>
      </c>
      <c r="C5" s="145" t="s">
        <v>3</v>
      </c>
      <c r="D5" s="145" t="s">
        <v>4</v>
      </c>
    </row>
    <row r="6" spans="1:4" ht="25.5" customHeight="1">
      <c r="A6" s="79" t="s">
        <v>5</v>
      </c>
      <c r="B6" s="191" t="s">
        <v>6</v>
      </c>
      <c r="C6" s="191"/>
      <c r="D6" s="191"/>
    </row>
    <row r="7" spans="1:4" ht="25.5" customHeight="1">
      <c r="A7" s="80"/>
      <c r="B7" s="81" t="s">
        <v>7</v>
      </c>
      <c r="C7" s="82"/>
      <c r="D7" s="82"/>
    </row>
    <row r="8" spans="1:4" ht="25.5" customHeight="1">
      <c r="A8" s="83">
        <v>1</v>
      </c>
      <c r="B8" s="84" t="s">
        <v>88</v>
      </c>
      <c r="C8" s="85" t="s">
        <v>9</v>
      </c>
      <c r="D8" s="86">
        <v>4</v>
      </c>
    </row>
    <row r="9" spans="1:4" ht="25.5" customHeight="1">
      <c r="A9" s="83">
        <v>2</v>
      </c>
      <c r="B9" s="87" t="s">
        <v>89</v>
      </c>
      <c r="C9" s="85" t="s">
        <v>9</v>
      </c>
      <c r="D9" s="86">
        <v>2</v>
      </c>
    </row>
    <row r="10" spans="1:4" ht="25.5" customHeight="1">
      <c r="A10" s="83">
        <v>3</v>
      </c>
      <c r="B10" s="88" t="s">
        <v>90</v>
      </c>
      <c r="C10" s="83" t="s">
        <v>13</v>
      </c>
      <c r="D10" s="86">
        <v>2</v>
      </c>
    </row>
    <row r="11" spans="1:4" ht="25.5" customHeight="1">
      <c r="A11" s="83">
        <v>4</v>
      </c>
      <c r="B11" s="88" t="s">
        <v>91</v>
      </c>
      <c r="C11" s="89" t="s">
        <v>9</v>
      </c>
      <c r="D11" s="86">
        <v>2</v>
      </c>
    </row>
    <row r="12" spans="1:4" ht="25.5" customHeight="1">
      <c r="A12" s="83"/>
      <c r="B12" s="90" t="s">
        <v>20</v>
      </c>
      <c r="C12" s="89"/>
      <c r="D12" s="86"/>
    </row>
    <row r="13" spans="1:4" ht="25.5" customHeight="1">
      <c r="A13" s="91">
        <v>5</v>
      </c>
      <c r="B13" s="92" t="s">
        <v>92</v>
      </c>
      <c r="C13" s="93" t="s">
        <v>93</v>
      </c>
      <c r="D13" s="94">
        <v>1</v>
      </c>
    </row>
    <row r="14" spans="1:4" ht="25.5" customHeight="1">
      <c r="A14" s="91">
        <f>A13+1</f>
        <v>6</v>
      </c>
      <c r="B14" s="95" t="s">
        <v>94</v>
      </c>
      <c r="C14" s="96" t="s">
        <v>53</v>
      </c>
      <c r="D14" s="97">
        <v>0.1</v>
      </c>
    </row>
    <row r="15" spans="1:4" ht="25.5" customHeight="1">
      <c r="A15" s="91">
        <f aca="true" t="shared" si="0" ref="A15:A33">A14+1</f>
        <v>7</v>
      </c>
      <c r="B15" s="98" t="s">
        <v>95</v>
      </c>
      <c r="C15" s="91" t="s">
        <v>96</v>
      </c>
      <c r="D15" s="99">
        <f>1/3</f>
        <v>0.3333333333333333</v>
      </c>
    </row>
    <row r="16" spans="1:4" ht="25.5" customHeight="1">
      <c r="A16" s="91">
        <f t="shared" si="0"/>
        <v>8</v>
      </c>
      <c r="B16" s="100" t="s">
        <v>97</v>
      </c>
      <c r="C16" s="85" t="s">
        <v>27</v>
      </c>
      <c r="D16" s="86">
        <v>2</v>
      </c>
    </row>
    <row r="17" spans="1:4" ht="25.5" customHeight="1">
      <c r="A17" s="91">
        <f t="shared" si="0"/>
        <v>9</v>
      </c>
      <c r="B17" s="100" t="s">
        <v>98</v>
      </c>
      <c r="C17" s="85" t="s">
        <v>27</v>
      </c>
      <c r="D17" s="86">
        <v>1</v>
      </c>
    </row>
    <row r="18" spans="1:4" ht="25.5" customHeight="1">
      <c r="A18" s="91">
        <f t="shared" si="0"/>
        <v>10</v>
      </c>
      <c r="B18" s="100" t="s">
        <v>30</v>
      </c>
      <c r="C18" s="85" t="s">
        <v>27</v>
      </c>
      <c r="D18" s="86">
        <v>2</v>
      </c>
    </row>
    <row r="19" spans="1:4" ht="25.5" customHeight="1">
      <c r="A19" s="91">
        <f t="shared" si="0"/>
        <v>11</v>
      </c>
      <c r="B19" s="101" t="s">
        <v>31</v>
      </c>
      <c r="C19" s="85" t="s">
        <v>29</v>
      </c>
      <c r="D19" s="86">
        <v>1</v>
      </c>
    </row>
    <row r="20" spans="1:4" ht="25.5" customHeight="1">
      <c r="A20" s="91">
        <f t="shared" si="0"/>
        <v>12</v>
      </c>
      <c r="B20" s="102" t="s">
        <v>99</v>
      </c>
      <c r="C20" s="85" t="s">
        <v>100</v>
      </c>
      <c r="D20" s="86">
        <v>2</v>
      </c>
    </row>
    <row r="21" spans="1:4" ht="25.5" customHeight="1">
      <c r="A21" s="91">
        <f t="shared" si="0"/>
        <v>13</v>
      </c>
      <c r="B21" s="92" t="s">
        <v>101</v>
      </c>
      <c r="C21" s="93" t="s">
        <v>102</v>
      </c>
      <c r="D21" s="103">
        <v>0.1</v>
      </c>
    </row>
    <row r="22" spans="1:4" ht="25.5" customHeight="1">
      <c r="A22" s="91">
        <f t="shared" si="0"/>
        <v>14</v>
      </c>
      <c r="B22" s="92" t="s">
        <v>103</v>
      </c>
      <c r="C22" s="93" t="s">
        <v>50</v>
      </c>
      <c r="D22" s="104">
        <v>2</v>
      </c>
    </row>
    <row r="23" spans="1:4" ht="25.5" customHeight="1">
      <c r="A23" s="91">
        <f t="shared" si="0"/>
        <v>15</v>
      </c>
      <c r="B23" s="101" t="s">
        <v>104</v>
      </c>
      <c r="C23" s="83" t="s">
        <v>43</v>
      </c>
      <c r="D23" s="86">
        <v>3</v>
      </c>
    </row>
    <row r="24" spans="1:4" ht="25.5" customHeight="1">
      <c r="A24" s="91">
        <f t="shared" si="0"/>
        <v>16</v>
      </c>
      <c r="B24" s="105" t="s">
        <v>44</v>
      </c>
      <c r="C24" s="83" t="s">
        <v>43</v>
      </c>
      <c r="D24" s="86">
        <v>4</v>
      </c>
    </row>
    <row r="25" spans="1:4" ht="25.5" customHeight="1">
      <c r="A25" s="91">
        <f t="shared" si="0"/>
        <v>17</v>
      </c>
      <c r="B25" s="106" t="s">
        <v>45</v>
      </c>
      <c r="C25" s="107" t="s">
        <v>27</v>
      </c>
      <c r="D25" s="86">
        <v>4</v>
      </c>
    </row>
    <row r="26" spans="1:4" ht="25.5" customHeight="1">
      <c r="A26" s="91">
        <f t="shared" si="0"/>
        <v>18</v>
      </c>
      <c r="B26" s="106" t="s">
        <v>46</v>
      </c>
      <c r="C26" s="107" t="s">
        <v>27</v>
      </c>
      <c r="D26" s="86">
        <v>4</v>
      </c>
    </row>
    <row r="27" spans="1:4" ht="25.5" customHeight="1">
      <c r="A27" s="91">
        <f t="shared" si="0"/>
        <v>19</v>
      </c>
      <c r="B27" s="100" t="s">
        <v>105</v>
      </c>
      <c r="C27" s="83" t="s">
        <v>106</v>
      </c>
      <c r="D27" s="86">
        <v>5</v>
      </c>
    </row>
    <row r="28" spans="1:4" ht="25.5" customHeight="1">
      <c r="A28" s="91">
        <f t="shared" si="0"/>
        <v>20</v>
      </c>
      <c r="B28" s="101" t="s">
        <v>107</v>
      </c>
      <c r="C28" s="85" t="s">
        <v>18</v>
      </c>
      <c r="D28" s="86">
        <v>30</v>
      </c>
    </row>
    <row r="29" spans="1:4" ht="25.5" customHeight="1">
      <c r="A29" s="91">
        <f t="shared" si="0"/>
        <v>21</v>
      </c>
      <c r="B29" s="100" t="s">
        <v>108</v>
      </c>
      <c r="C29" s="85" t="s">
        <v>11</v>
      </c>
      <c r="D29" s="108">
        <v>0.05</v>
      </c>
    </row>
    <row r="30" spans="1:4" ht="25.5" customHeight="1">
      <c r="A30" s="91">
        <f t="shared" si="0"/>
        <v>22</v>
      </c>
      <c r="B30" s="101" t="s">
        <v>109</v>
      </c>
      <c r="C30" s="85" t="s">
        <v>18</v>
      </c>
      <c r="D30" s="86">
        <v>32</v>
      </c>
    </row>
    <row r="31" spans="1:4" ht="25.5" customHeight="1">
      <c r="A31" s="91">
        <f t="shared" si="0"/>
        <v>23</v>
      </c>
      <c r="B31" s="109" t="s">
        <v>110</v>
      </c>
      <c r="C31" s="85" t="s">
        <v>18</v>
      </c>
      <c r="D31" s="86">
        <v>10</v>
      </c>
    </row>
    <row r="32" spans="1:4" ht="25.5" customHeight="1">
      <c r="A32" s="91">
        <f t="shared" si="0"/>
        <v>24</v>
      </c>
      <c r="B32" s="110" t="s">
        <v>111</v>
      </c>
      <c r="C32" s="93" t="s">
        <v>106</v>
      </c>
      <c r="D32" s="94">
        <v>1</v>
      </c>
    </row>
    <row r="33" spans="1:4" ht="25.5" customHeight="1">
      <c r="A33" s="91">
        <f t="shared" si="0"/>
        <v>25</v>
      </c>
      <c r="B33" s="84" t="s">
        <v>112</v>
      </c>
      <c r="C33" s="83" t="s">
        <v>113</v>
      </c>
      <c r="D33" s="86">
        <v>2</v>
      </c>
    </row>
    <row r="34" spans="1:4" ht="25.5" customHeight="1">
      <c r="A34" s="83"/>
      <c r="B34" s="90" t="s">
        <v>61</v>
      </c>
      <c r="C34" s="83"/>
      <c r="D34" s="86"/>
    </row>
    <row r="35" spans="1:4" ht="25.5" customHeight="1">
      <c r="A35" s="91">
        <v>26</v>
      </c>
      <c r="B35" s="111" t="s">
        <v>114</v>
      </c>
      <c r="C35" s="91" t="s">
        <v>50</v>
      </c>
      <c r="D35" s="112">
        <f>1/3000</f>
        <v>0.0003333333333333333</v>
      </c>
    </row>
    <row r="36" spans="1:4" ht="25.5" customHeight="1">
      <c r="A36" s="91"/>
      <c r="B36" s="90" t="s">
        <v>115</v>
      </c>
      <c r="C36" s="91"/>
      <c r="D36" s="113"/>
    </row>
    <row r="37" spans="1:4" ht="25.5" customHeight="1">
      <c r="A37" s="91">
        <v>27</v>
      </c>
      <c r="B37" s="92" t="s">
        <v>116</v>
      </c>
      <c r="C37" s="91" t="s">
        <v>48</v>
      </c>
      <c r="D37" s="114">
        <f>1/50</f>
        <v>0.02</v>
      </c>
    </row>
    <row r="38" spans="1:4" ht="25.5" customHeight="1">
      <c r="A38" s="83">
        <f>A37+1</f>
        <v>28</v>
      </c>
      <c r="B38" s="110" t="s">
        <v>117</v>
      </c>
      <c r="C38" s="107" t="s">
        <v>48</v>
      </c>
      <c r="D38" s="115">
        <f>1/100</f>
        <v>0.01</v>
      </c>
    </row>
    <row r="39" spans="1:4" ht="25.5" customHeight="1">
      <c r="A39" s="83">
        <f>A38+1</f>
        <v>29</v>
      </c>
      <c r="B39" s="110" t="s">
        <v>118</v>
      </c>
      <c r="C39" s="107" t="s">
        <v>48</v>
      </c>
      <c r="D39" s="116">
        <f>1/500</f>
        <v>0.002</v>
      </c>
    </row>
    <row r="40" spans="1:4" ht="25.5" customHeight="1">
      <c r="A40" s="83">
        <f>A39+1</f>
        <v>30</v>
      </c>
      <c r="B40" s="117" t="s">
        <v>119</v>
      </c>
      <c r="C40" s="118" t="s">
        <v>65</v>
      </c>
      <c r="D40" s="119">
        <v>1</v>
      </c>
    </row>
    <row r="41" spans="1:4" ht="25.5" customHeight="1">
      <c r="A41" s="120" t="s">
        <v>68</v>
      </c>
      <c r="B41" s="192" t="s">
        <v>120</v>
      </c>
      <c r="C41" s="192"/>
      <c r="D41" s="192"/>
    </row>
    <row r="42" spans="1:4" ht="25.5" customHeight="1">
      <c r="A42" s="121">
        <v>1</v>
      </c>
      <c r="B42" s="122" t="s">
        <v>70</v>
      </c>
      <c r="C42" s="123" t="s">
        <v>71</v>
      </c>
      <c r="D42" s="121">
        <v>0.3</v>
      </c>
    </row>
    <row r="43" spans="1:4" ht="25.5" customHeight="1">
      <c r="A43" s="124">
        <v>2</v>
      </c>
      <c r="B43" s="125" t="s">
        <v>72</v>
      </c>
      <c r="C43" s="126" t="s">
        <v>73</v>
      </c>
      <c r="D43" s="127">
        <v>0.005</v>
      </c>
    </row>
    <row r="44" spans="1:4" ht="25.5" customHeight="1">
      <c r="A44" s="124">
        <v>3</v>
      </c>
      <c r="B44" s="128" t="s">
        <v>121</v>
      </c>
      <c r="C44" s="124" t="s">
        <v>75</v>
      </c>
      <c r="D44" s="129">
        <v>1</v>
      </c>
    </row>
    <row r="45" spans="1:4" ht="25.5" customHeight="1">
      <c r="A45" s="124">
        <v>4</v>
      </c>
      <c r="B45" s="130" t="s">
        <v>76</v>
      </c>
      <c r="C45" s="131" t="s">
        <v>53</v>
      </c>
      <c r="D45" s="132">
        <v>0.2</v>
      </c>
    </row>
    <row r="46" spans="1:4" ht="25.5" customHeight="1">
      <c r="A46" s="124">
        <v>5</v>
      </c>
      <c r="B46" s="130" t="s">
        <v>77</v>
      </c>
      <c r="C46" s="131" t="s">
        <v>53</v>
      </c>
      <c r="D46" s="132">
        <v>0.5</v>
      </c>
    </row>
    <row r="47" spans="1:4" ht="25.5" customHeight="1">
      <c r="A47" s="133">
        <v>6</v>
      </c>
      <c r="B47" s="134" t="s">
        <v>79</v>
      </c>
      <c r="C47" s="135" t="s">
        <v>80</v>
      </c>
      <c r="D47" s="136">
        <f>1/3</f>
        <v>0.3333333333333333</v>
      </c>
    </row>
    <row r="48" spans="1:4" ht="25.5" customHeight="1">
      <c r="A48" s="79" t="s">
        <v>81</v>
      </c>
      <c r="B48" s="192" t="s">
        <v>82</v>
      </c>
      <c r="C48" s="192"/>
      <c r="D48" s="192"/>
    </row>
    <row r="49" spans="1:4" ht="49.5">
      <c r="A49" s="121">
        <v>1</v>
      </c>
      <c r="B49" s="137" t="s">
        <v>83</v>
      </c>
      <c r="C49" s="138" t="s">
        <v>122</v>
      </c>
      <c r="D49" s="139"/>
    </row>
    <row r="50" spans="1:4" ht="33">
      <c r="A50" s="140">
        <v>2</v>
      </c>
      <c r="B50" s="70" t="s">
        <v>85</v>
      </c>
      <c r="C50" s="141" t="s">
        <v>123</v>
      </c>
      <c r="D50" s="142"/>
    </row>
  </sheetData>
  <sheetProtection/>
  <mergeCells count="5">
    <mergeCell ref="B48:D48"/>
    <mergeCell ref="A3:D3"/>
    <mergeCell ref="A4:B4"/>
    <mergeCell ref="B6:D6"/>
    <mergeCell ref="B41:D41"/>
  </mergeCells>
  <printOptions/>
  <pageMargins left="0.5" right="0.5" top="0.5" bottom="0.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5.8515625" style="0" customWidth="1"/>
    <col min="2" max="2" width="53.57421875" style="0" customWidth="1"/>
    <col min="3" max="3" width="17.28125" style="0" customWidth="1"/>
    <col min="4" max="4" width="11.8515625" style="0" customWidth="1"/>
  </cols>
  <sheetData>
    <row r="1" ht="15">
      <c r="D1" s="184" t="s">
        <v>177</v>
      </c>
    </row>
    <row r="2" spans="1:4" ht="16.5">
      <c r="A2" s="193" t="s">
        <v>124</v>
      </c>
      <c r="B2" s="193"/>
      <c r="C2" s="193"/>
      <c r="D2" s="193"/>
    </row>
    <row r="3" spans="1:4" ht="16.5">
      <c r="A3" s="194"/>
      <c r="B3" s="194"/>
      <c r="C3" s="194"/>
      <c r="D3" s="194"/>
    </row>
    <row r="4" spans="1:4" ht="21" customHeight="1">
      <c r="A4" s="146" t="s">
        <v>1</v>
      </c>
      <c r="B4" s="147" t="s">
        <v>2</v>
      </c>
      <c r="C4" s="148" t="s">
        <v>125</v>
      </c>
      <c r="D4" s="149" t="s">
        <v>126</v>
      </c>
    </row>
    <row r="5" spans="1:4" ht="21" customHeight="1">
      <c r="A5" s="150" t="s">
        <v>5</v>
      </c>
      <c r="B5" s="195" t="s">
        <v>127</v>
      </c>
      <c r="C5" s="196"/>
      <c r="D5" s="197"/>
    </row>
    <row r="6" spans="1:4" ht="21" customHeight="1">
      <c r="A6" s="151">
        <v>2</v>
      </c>
      <c r="B6" s="152" t="s">
        <v>26</v>
      </c>
      <c r="C6" s="151" t="s">
        <v>60</v>
      </c>
      <c r="D6" s="153">
        <v>1</v>
      </c>
    </row>
    <row r="7" spans="1:4" ht="21" customHeight="1">
      <c r="A7" s="151">
        <v>3</v>
      </c>
      <c r="B7" s="152" t="s">
        <v>128</v>
      </c>
      <c r="C7" s="151" t="s">
        <v>129</v>
      </c>
      <c r="D7" s="154">
        <v>1</v>
      </c>
    </row>
    <row r="8" spans="1:4" ht="21" customHeight="1">
      <c r="A8" s="151">
        <v>4</v>
      </c>
      <c r="B8" s="152" t="s">
        <v>44</v>
      </c>
      <c r="C8" s="151" t="s">
        <v>130</v>
      </c>
      <c r="D8" s="154">
        <v>3</v>
      </c>
    </row>
    <row r="9" spans="1:4" ht="21" customHeight="1">
      <c r="A9" s="151">
        <v>5</v>
      </c>
      <c r="B9" s="152" t="s">
        <v>42</v>
      </c>
      <c r="C9" s="151" t="s">
        <v>130</v>
      </c>
      <c r="D9" s="154">
        <v>2</v>
      </c>
    </row>
    <row r="10" spans="1:4" ht="21" customHeight="1">
      <c r="A10" s="151">
        <v>6</v>
      </c>
      <c r="B10" s="152" t="s">
        <v>131</v>
      </c>
      <c r="C10" s="151" t="s">
        <v>29</v>
      </c>
      <c r="D10" s="154">
        <v>3</v>
      </c>
    </row>
    <row r="11" spans="1:4" ht="21" customHeight="1">
      <c r="A11" s="155">
        <v>7</v>
      </c>
      <c r="B11" s="156" t="s">
        <v>132</v>
      </c>
      <c r="C11" s="155" t="s">
        <v>133</v>
      </c>
      <c r="D11" s="157">
        <f>2100/19950</f>
        <v>0.10526315789473684</v>
      </c>
    </row>
    <row r="12" spans="1:4" ht="21" customHeight="1">
      <c r="A12" s="151">
        <v>8</v>
      </c>
      <c r="B12" s="152" t="s">
        <v>134</v>
      </c>
      <c r="C12" s="151" t="s">
        <v>16</v>
      </c>
      <c r="D12" s="154">
        <v>1</v>
      </c>
    </row>
    <row r="13" spans="1:4" ht="21" customHeight="1">
      <c r="A13" s="151">
        <v>9</v>
      </c>
      <c r="B13" s="152" t="s">
        <v>135</v>
      </c>
      <c r="C13" s="151" t="s">
        <v>29</v>
      </c>
      <c r="D13" s="154">
        <v>2</v>
      </c>
    </row>
    <row r="14" spans="1:4" ht="21" customHeight="1">
      <c r="A14" s="151">
        <v>10</v>
      </c>
      <c r="B14" s="158" t="s">
        <v>31</v>
      </c>
      <c r="C14" s="159" t="s">
        <v>29</v>
      </c>
      <c r="D14" s="159">
        <v>1</v>
      </c>
    </row>
    <row r="15" spans="1:4" ht="21" customHeight="1">
      <c r="A15" s="151">
        <v>11</v>
      </c>
      <c r="B15" s="152" t="s">
        <v>136</v>
      </c>
      <c r="C15" s="151" t="s">
        <v>137</v>
      </c>
      <c r="D15" s="154">
        <v>1</v>
      </c>
    </row>
    <row r="16" spans="1:4" ht="21" customHeight="1">
      <c r="A16" s="151">
        <v>12</v>
      </c>
      <c r="B16" s="152" t="s">
        <v>138</v>
      </c>
      <c r="C16" s="151" t="s">
        <v>29</v>
      </c>
      <c r="D16" s="154">
        <v>5</v>
      </c>
    </row>
    <row r="17" spans="1:4" ht="21" customHeight="1">
      <c r="A17" s="151">
        <v>13</v>
      </c>
      <c r="B17" s="152" t="s">
        <v>32</v>
      </c>
      <c r="C17" s="151" t="s">
        <v>29</v>
      </c>
      <c r="D17" s="154">
        <v>1</v>
      </c>
    </row>
    <row r="18" spans="1:4" ht="21" customHeight="1">
      <c r="A18" s="151">
        <v>14</v>
      </c>
      <c r="B18" s="152" t="s">
        <v>139</v>
      </c>
      <c r="C18" s="151" t="s">
        <v>29</v>
      </c>
      <c r="D18" s="154">
        <v>1</v>
      </c>
    </row>
    <row r="19" spans="1:4" ht="21" customHeight="1">
      <c r="A19" s="151">
        <v>15</v>
      </c>
      <c r="B19" s="152" t="s">
        <v>140</v>
      </c>
      <c r="C19" s="151" t="s">
        <v>137</v>
      </c>
      <c r="D19" s="154">
        <v>1</v>
      </c>
    </row>
    <row r="20" spans="1:4" ht="21" customHeight="1">
      <c r="A20" s="151">
        <v>16</v>
      </c>
      <c r="B20" s="158" t="s">
        <v>141</v>
      </c>
      <c r="C20" s="159" t="s">
        <v>142</v>
      </c>
      <c r="D20" s="159">
        <v>1</v>
      </c>
    </row>
    <row r="21" spans="1:4" ht="21" customHeight="1">
      <c r="A21" s="151">
        <v>17</v>
      </c>
      <c r="B21" s="158" t="s">
        <v>143</v>
      </c>
      <c r="C21" s="159" t="s">
        <v>142</v>
      </c>
      <c r="D21" s="159">
        <v>1</v>
      </c>
    </row>
    <row r="22" spans="1:4" ht="21" customHeight="1">
      <c r="A22" s="151">
        <v>18</v>
      </c>
      <c r="B22" s="158" t="s">
        <v>144</v>
      </c>
      <c r="C22" s="159" t="s">
        <v>29</v>
      </c>
      <c r="D22" s="154">
        <v>3</v>
      </c>
    </row>
    <row r="23" spans="1:4" ht="21" customHeight="1">
      <c r="A23" s="151">
        <v>19</v>
      </c>
      <c r="B23" s="152" t="s">
        <v>145</v>
      </c>
      <c r="C23" s="151" t="s">
        <v>146</v>
      </c>
      <c r="D23" s="154">
        <v>3</v>
      </c>
    </row>
    <row r="24" spans="1:4" ht="21" customHeight="1">
      <c r="A24" s="151">
        <v>20</v>
      </c>
      <c r="B24" s="152" t="s">
        <v>147</v>
      </c>
      <c r="C24" s="151" t="s">
        <v>148</v>
      </c>
      <c r="D24" s="154">
        <v>1</v>
      </c>
    </row>
    <row r="25" spans="1:4" ht="21" customHeight="1">
      <c r="A25" s="151">
        <v>21</v>
      </c>
      <c r="B25" s="152" t="s">
        <v>149</v>
      </c>
      <c r="C25" s="151" t="s">
        <v>16</v>
      </c>
      <c r="D25" s="160">
        <v>0.5</v>
      </c>
    </row>
    <row r="26" spans="1:4" ht="21" customHeight="1">
      <c r="A26" s="151">
        <v>22</v>
      </c>
      <c r="B26" s="152" t="s">
        <v>150</v>
      </c>
      <c r="C26" s="151" t="s">
        <v>13</v>
      </c>
      <c r="D26" s="154">
        <v>2</v>
      </c>
    </row>
    <row r="27" spans="1:4" ht="21" customHeight="1">
      <c r="A27" s="151">
        <v>23</v>
      </c>
      <c r="B27" s="152" t="s">
        <v>151</v>
      </c>
      <c r="C27" s="151" t="s">
        <v>152</v>
      </c>
      <c r="D27" s="154">
        <v>10</v>
      </c>
    </row>
    <row r="28" spans="1:4" ht="21" customHeight="1">
      <c r="A28" s="151">
        <v>24</v>
      </c>
      <c r="B28" s="152" t="s">
        <v>153</v>
      </c>
      <c r="C28" s="151" t="s">
        <v>152</v>
      </c>
      <c r="D28" s="161">
        <v>20</v>
      </c>
    </row>
    <row r="29" spans="1:4" ht="21" customHeight="1">
      <c r="A29" s="151">
        <v>25</v>
      </c>
      <c r="B29" s="152" t="s">
        <v>154</v>
      </c>
      <c r="C29" s="151" t="s">
        <v>23</v>
      </c>
      <c r="D29" s="161">
        <f>3*3/300/5</f>
        <v>0.006</v>
      </c>
    </row>
    <row r="30" spans="1:4" ht="21" customHeight="1">
      <c r="A30" s="151">
        <v>26</v>
      </c>
      <c r="B30" s="152" t="s">
        <v>155</v>
      </c>
      <c r="C30" s="151" t="s">
        <v>137</v>
      </c>
      <c r="D30" s="154">
        <v>3</v>
      </c>
    </row>
    <row r="31" spans="1:4" ht="21" customHeight="1">
      <c r="A31" s="151">
        <v>27</v>
      </c>
      <c r="B31" s="152" t="s">
        <v>156</v>
      </c>
      <c r="C31" s="151" t="s">
        <v>152</v>
      </c>
      <c r="D31" s="154">
        <v>6</v>
      </c>
    </row>
    <row r="32" spans="1:4" ht="21" customHeight="1">
      <c r="A32" s="155">
        <v>28</v>
      </c>
      <c r="B32" s="156" t="s">
        <v>157</v>
      </c>
      <c r="C32" s="155" t="s">
        <v>158</v>
      </c>
      <c r="D32" s="162">
        <f>1/22/8</f>
        <v>0.005681818181818182</v>
      </c>
    </row>
    <row r="33" spans="1:4" ht="21" customHeight="1">
      <c r="A33" s="151">
        <v>29</v>
      </c>
      <c r="B33" s="152" t="s">
        <v>159</v>
      </c>
      <c r="C33" s="151" t="s">
        <v>23</v>
      </c>
      <c r="D33" s="163">
        <f>1/300/40</f>
        <v>8.333333333333334E-05</v>
      </c>
    </row>
    <row r="34" spans="1:4" ht="21" customHeight="1">
      <c r="A34" s="151">
        <v>30</v>
      </c>
      <c r="B34" s="152" t="s">
        <v>160</v>
      </c>
      <c r="C34" s="151" t="s">
        <v>23</v>
      </c>
      <c r="D34" s="164">
        <f>1/300/10</f>
        <v>0.0003333333333333334</v>
      </c>
    </row>
    <row r="35" spans="1:4" ht="21" customHeight="1">
      <c r="A35" s="151">
        <v>31</v>
      </c>
      <c r="B35" s="152" t="s">
        <v>161</v>
      </c>
      <c r="C35" s="151" t="s">
        <v>23</v>
      </c>
      <c r="D35" s="164">
        <f>1/3/300/10*2</f>
        <v>0.00022222222222222223</v>
      </c>
    </row>
    <row r="36" spans="1:4" ht="21" customHeight="1">
      <c r="A36" s="151">
        <v>32</v>
      </c>
      <c r="B36" s="152" t="s">
        <v>162</v>
      </c>
      <c r="C36" s="151" t="s">
        <v>163</v>
      </c>
      <c r="D36" s="154">
        <v>1</v>
      </c>
    </row>
    <row r="37" spans="1:4" ht="21" customHeight="1">
      <c r="A37" s="151">
        <v>33</v>
      </c>
      <c r="B37" s="152" t="s">
        <v>164</v>
      </c>
      <c r="C37" s="151" t="s">
        <v>29</v>
      </c>
      <c r="D37" s="154">
        <v>1</v>
      </c>
    </row>
    <row r="38" spans="1:4" ht="21" customHeight="1">
      <c r="A38" s="151">
        <v>34</v>
      </c>
      <c r="B38" s="152" t="s">
        <v>165</v>
      </c>
      <c r="C38" s="151" t="s">
        <v>163</v>
      </c>
      <c r="D38" s="154">
        <v>2</v>
      </c>
    </row>
    <row r="39" spans="1:4" ht="21" customHeight="1">
      <c r="A39" s="151">
        <v>35</v>
      </c>
      <c r="B39" s="152" t="s">
        <v>166</v>
      </c>
      <c r="C39" s="151" t="s">
        <v>137</v>
      </c>
      <c r="D39" s="154">
        <v>1</v>
      </c>
    </row>
    <row r="40" spans="1:4" ht="21" customHeight="1">
      <c r="A40" s="151">
        <v>36</v>
      </c>
      <c r="B40" s="152" t="s">
        <v>167</v>
      </c>
      <c r="C40" s="151" t="s">
        <v>60</v>
      </c>
      <c r="D40" s="154">
        <v>1</v>
      </c>
    </row>
    <row r="41" spans="1:4" ht="21" customHeight="1">
      <c r="A41" s="151">
        <v>37</v>
      </c>
      <c r="B41" s="152" t="s">
        <v>168</v>
      </c>
      <c r="C41" s="151" t="s">
        <v>137</v>
      </c>
      <c r="D41" s="154">
        <v>2</v>
      </c>
    </row>
    <row r="42" spans="1:4" ht="21" customHeight="1">
      <c r="A42" s="151">
        <v>38</v>
      </c>
      <c r="B42" s="152" t="s">
        <v>34</v>
      </c>
      <c r="C42" s="151" t="s">
        <v>60</v>
      </c>
      <c r="D42" s="154">
        <v>1</v>
      </c>
    </row>
    <row r="43" spans="1:4" ht="21" customHeight="1">
      <c r="A43" s="151">
        <v>39</v>
      </c>
      <c r="B43" s="152" t="s">
        <v>169</v>
      </c>
      <c r="C43" s="151" t="s">
        <v>158</v>
      </c>
      <c r="D43" s="161">
        <f>1/120000*80</f>
        <v>0.0006666666666666668</v>
      </c>
    </row>
    <row r="44" spans="1:4" ht="21" customHeight="1">
      <c r="A44" s="165">
        <v>40</v>
      </c>
      <c r="B44" s="166" t="s">
        <v>170</v>
      </c>
      <c r="C44" s="167" t="s">
        <v>16</v>
      </c>
      <c r="D44" s="167">
        <v>1</v>
      </c>
    </row>
    <row r="45" spans="1:4" ht="28.5" customHeight="1">
      <c r="A45" s="168" t="s">
        <v>68</v>
      </c>
      <c r="B45" s="198" t="s">
        <v>120</v>
      </c>
      <c r="C45" s="199"/>
      <c r="D45" s="200"/>
    </row>
    <row r="46" spans="1:4" ht="28.5" customHeight="1">
      <c r="A46" s="169">
        <v>1</v>
      </c>
      <c r="B46" s="170" t="s">
        <v>171</v>
      </c>
      <c r="C46" s="169" t="s">
        <v>172</v>
      </c>
      <c r="D46" s="153">
        <v>30</v>
      </c>
    </row>
    <row r="47" spans="1:4" ht="28.5" customHeight="1">
      <c r="A47" s="151">
        <v>2</v>
      </c>
      <c r="B47" s="171" t="s">
        <v>173</v>
      </c>
      <c r="C47" s="172" t="s">
        <v>174</v>
      </c>
      <c r="D47" s="160">
        <f>1/10</f>
        <v>0.1</v>
      </c>
    </row>
    <row r="48" spans="1:4" ht="33">
      <c r="A48" s="165">
        <v>3</v>
      </c>
      <c r="B48" s="173" t="s">
        <v>175</v>
      </c>
      <c r="C48" s="165" t="s">
        <v>23</v>
      </c>
      <c r="D48" s="174">
        <v>1</v>
      </c>
    </row>
    <row r="49" spans="1:4" ht="29.25" customHeight="1">
      <c r="A49" s="168" t="s">
        <v>81</v>
      </c>
      <c r="B49" s="198" t="s">
        <v>176</v>
      </c>
      <c r="C49" s="199"/>
      <c r="D49" s="200"/>
    </row>
    <row r="50" spans="1:4" ht="49.5">
      <c r="A50" s="175">
        <v>1</v>
      </c>
      <c r="B50" s="176" t="s">
        <v>83</v>
      </c>
      <c r="C50" s="177" t="s">
        <v>122</v>
      </c>
      <c r="D50" s="178"/>
    </row>
    <row r="51" spans="1:4" ht="49.5">
      <c r="A51" s="179">
        <v>2</v>
      </c>
      <c r="B51" s="180" t="s">
        <v>85</v>
      </c>
      <c r="C51" s="181" t="s">
        <v>123</v>
      </c>
      <c r="D51" s="182"/>
    </row>
  </sheetData>
  <sheetProtection/>
  <mergeCells count="5">
    <mergeCell ref="B49:D49"/>
    <mergeCell ref="A2:D2"/>
    <mergeCell ref="A3:D3"/>
    <mergeCell ref="B5:D5"/>
    <mergeCell ref="B45:D45"/>
  </mergeCells>
  <printOptions/>
  <pageMargins left="0.5" right="0.5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thuyduong</cp:lastModifiedBy>
  <cp:lastPrinted>2017-06-05T09:52:52Z</cp:lastPrinted>
  <dcterms:created xsi:type="dcterms:W3CDTF">2017-05-26T03:49:17Z</dcterms:created>
  <dcterms:modified xsi:type="dcterms:W3CDTF">2017-06-08T06:58:14Z</dcterms:modified>
  <cp:category/>
  <cp:version/>
  <cp:contentType/>
  <cp:contentStatus/>
</cp:coreProperties>
</file>